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I309" i="1" l="1"/>
  <c r="I297" i="1"/>
  <c r="I310" i="1"/>
  <c r="J311" i="1" l="1"/>
  <c r="J310" i="1"/>
  <c r="J309" i="1"/>
  <c r="J297" i="1" s="1"/>
  <c r="J307" i="1"/>
  <c r="J302" i="1"/>
  <c r="H297" i="1"/>
  <c r="H289" i="1" s="1"/>
  <c r="L66" i="1"/>
  <c r="K66" i="1"/>
  <c r="J66" i="1"/>
  <c r="K65" i="1"/>
  <c r="K64" i="1"/>
  <c r="L63" i="1"/>
  <c r="K63" i="1"/>
  <c r="J63" i="1"/>
  <c r="K62" i="1"/>
  <c r="L61" i="1"/>
  <c r="K61" i="1"/>
  <c r="J61" i="1"/>
  <c r="K60" i="1"/>
  <c r="K59" i="1"/>
  <c r="L58" i="1"/>
  <c r="K58" i="1"/>
  <c r="J58" i="1"/>
  <c r="K57" i="1"/>
  <c r="L56" i="1"/>
  <c r="K56" i="1"/>
  <c r="J56" i="1"/>
  <c r="K55" i="1"/>
  <c r="K54" i="1"/>
  <c r="L53" i="1"/>
  <c r="K53" i="1"/>
  <c r="J53" i="1"/>
  <c r="K52" i="1"/>
  <c r="K51" i="1"/>
  <c r="K50" i="1"/>
  <c r="K49" i="1"/>
  <c r="L48" i="1"/>
  <c r="K48" i="1"/>
  <c r="J48" i="1"/>
  <c r="K47" i="1"/>
  <c r="K46" i="1"/>
  <c r="K45" i="1"/>
  <c r="L44" i="1"/>
  <c r="K44" i="1"/>
  <c r="J44" i="1"/>
  <c r="K43" i="1"/>
  <c r="K42" i="1"/>
  <c r="L41" i="1"/>
  <c r="K41" i="1"/>
  <c r="J41" i="1"/>
  <c r="K40" i="1"/>
  <c r="L39" i="1"/>
  <c r="K39" i="1"/>
  <c r="J39" i="1"/>
  <c r="K38" i="1"/>
  <c r="K37" i="1"/>
  <c r="L36" i="1"/>
  <c r="K36" i="1"/>
  <c r="J36" i="1"/>
  <c r="K35" i="1"/>
  <c r="K34" i="1"/>
  <c r="L33" i="1"/>
  <c r="K33" i="1"/>
  <c r="J33" i="1"/>
  <c r="K32" i="1"/>
  <c r="K31" i="1"/>
  <c r="L30" i="1"/>
  <c r="K30" i="1"/>
  <c r="J30" i="1"/>
  <c r="K29" i="1"/>
  <c r="L28" i="1"/>
  <c r="K28" i="1"/>
  <c r="J28" i="1"/>
  <c r="K27" i="1"/>
  <c r="L26" i="1"/>
  <c r="K26" i="1"/>
  <c r="J26" i="1"/>
  <c r="K25" i="1"/>
  <c r="L24" i="1"/>
  <c r="K24" i="1"/>
  <c r="J24" i="1"/>
  <c r="K23" i="1"/>
  <c r="K22" i="1"/>
  <c r="K21" i="1"/>
  <c r="L20" i="1"/>
  <c r="K20" i="1"/>
  <c r="J20" i="1"/>
  <c r="K19" i="1"/>
  <c r="K18" i="1"/>
  <c r="K17" i="1"/>
  <c r="L286" i="1"/>
  <c r="K286" i="1"/>
  <c r="J286" i="1"/>
  <c r="K285" i="1"/>
  <c r="K284" i="1"/>
  <c r="K283" i="1"/>
  <c r="K282" i="1"/>
  <c r="K281" i="1"/>
  <c r="K280" i="1"/>
  <c r="K279" i="1"/>
  <c r="L278" i="1"/>
  <c r="K278" i="1"/>
  <c r="J278" i="1"/>
  <c r="K277" i="1"/>
  <c r="K276" i="1"/>
  <c r="K275" i="1"/>
  <c r="K274" i="1"/>
  <c r="K273" i="1"/>
  <c r="K272" i="1"/>
  <c r="L271" i="1"/>
  <c r="K271" i="1"/>
  <c r="J271" i="1"/>
  <c r="K270" i="1"/>
  <c r="K269" i="1"/>
  <c r="K268" i="1"/>
  <c r="K267" i="1"/>
  <c r="K266" i="1"/>
  <c r="K265" i="1"/>
  <c r="L264" i="1"/>
  <c r="K264" i="1"/>
  <c r="J264" i="1"/>
  <c r="K263" i="1"/>
  <c r="K262" i="1"/>
  <c r="K261" i="1"/>
  <c r="K260" i="1"/>
  <c r="K259" i="1"/>
  <c r="L258" i="1"/>
  <c r="K258" i="1"/>
  <c r="J258" i="1"/>
  <c r="K257" i="1"/>
  <c r="K256" i="1"/>
  <c r="K255" i="1"/>
  <c r="K254" i="1"/>
  <c r="K253" i="1"/>
  <c r="K252" i="1"/>
  <c r="L251" i="1"/>
  <c r="K251" i="1"/>
  <c r="J251" i="1"/>
  <c r="K250" i="1"/>
  <c r="K249" i="1"/>
  <c r="K248" i="1"/>
  <c r="K247" i="1"/>
  <c r="K246" i="1"/>
  <c r="K245" i="1"/>
  <c r="K244" i="1"/>
  <c r="L243" i="1"/>
  <c r="K243" i="1"/>
  <c r="J243" i="1"/>
  <c r="K242" i="1"/>
  <c r="K241" i="1"/>
  <c r="K240" i="1"/>
  <c r="L239" i="1"/>
  <c r="K239" i="1"/>
  <c r="J239" i="1"/>
  <c r="K238" i="1"/>
  <c r="K237" i="1"/>
  <c r="K236" i="1"/>
  <c r="L235" i="1"/>
  <c r="K235" i="1"/>
  <c r="J235" i="1"/>
  <c r="K234" i="1"/>
  <c r="K233" i="1"/>
  <c r="K232" i="1"/>
  <c r="L231" i="1"/>
  <c r="K231" i="1"/>
  <c r="J231" i="1"/>
  <c r="K230" i="1"/>
  <c r="K229" i="1"/>
  <c r="K228" i="1"/>
  <c r="L227" i="1"/>
  <c r="K227" i="1"/>
  <c r="J227" i="1"/>
  <c r="L226" i="1"/>
  <c r="K226" i="1"/>
  <c r="J226" i="1"/>
  <c r="K225" i="1"/>
  <c r="K224" i="1"/>
  <c r="K223" i="1"/>
  <c r="K222" i="1"/>
  <c r="K221" i="1"/>
  <c r="K220" i="1"/>
  <c r="K219" i="1"/>
  <c r="L218" i="1"/>
  <c r="K218" i="1"/>
  <c r="J218" i="1"/>
  <c r="K217" i="1"/>
  <c r="K216" i="1"/>
  <c r="K215" i="1"/>
  <c r="L214" i="1"/>
  <c r="K214" i="1"/>
  <c r="J214" i="1"/>
  <c r="K213" i="1"/>
  <c r="K212" i="1"/>
  <c r="K211" i="1"/>
  <c r="L210" i="1"/>
  <c r="K210" i="1"/>
  <c r="J210" i="1"/>
  <c r="K209" i="1"/>
  <c r="K208" i="1"/>
  <c r="K207" i="1"/>
  <c r="K206" i="1"/>
  <c r="K205" i="1"/>
  <c r="K204" i="1"/>
  <c r="L203" i="1"/>
  <c r="K203" i="1"/>
  <c r="J203" i="1"/>
  <c r="K202" i="1"/>
  <c r="K201" i="1"/>
  <c r="K200" i="1"/>
  <c r="L199" i="1"/>
  <c r="K199" i="1"/>
  <c r="J199" i="1"/>
  <c r="K198" i="1"/>
  <c r="K197" i="1"/>
  <c r="K196" i="1"/>
  <c r="K195" i="1"/>
  <c r="K194" i="1"/>
  <c r="K193" i="1"/>
  <c r="K192" i="1"/>
  <c r="L191" i="1"/>
  <c r="K191" i="1"/>
  <c r="J191" i="1"/>
  <c r="K190" i="1"/>
  <c r="K189" i="1"/>
  <c r="K188" i="1"/>
  <c r="K187" i="1"/>
  <c r="K186" i="1"/>
  <c r="K185" i="1"/>
  <c r="L184" i="1"/>
  <c r="K184" i="1"/>
  <c r="J184" i="1"/>
  <c r="K183" i="1"/>
  <c r="K182" i="1"/>
  <c r="K181" i="1"/>
  <c r="K180" i="1"/>
  <c r="K179" i="1"/>
  <c r="L178" i="1"/>
  <c r="K178" i="1"/>
  <c r="J178" i="1"/>
  <c r="K177" i="1"/>
  <c r="K176" i="1"/>
  <c r="K175" i="1"/>
  <c r="K174" i="1"/>
  <c r="K173" i="1"/>
  <c r="K172" i="1"/>
  <c r="K171" i="1"/>
  <c r="L170" i="1"/>
  <c r="K170" i="1"/>
  <c r="J170" i="1"/>
  <c r="K169" i="1"/>
  <c r="K168" i="1"/>
  <c r="L167" i="1"/>
  <c r="K167" i="1"/>
  <c r="J167" i="1"/>
  <c r="L166" i="1"/>
  <c r="K166" i="1"/>
  <c r="J166" i="1"/>
  <c r="K165" i="1"/>
  <c r="K164" i="1"/>
  <c r="K163" i="1"/>
  <c r="K162" i="1"/>
  <c r="K161" i="1"/>
  <c r="K160" i="1"/>
  <c r="L159" i="1"/>
  <c r="K159" i="1"/>
  <c r="J159" i="1"/>
  <c r="K158" i="1"/>
  <c r="K157" i="1"/>
  <c r="K156" i="1"/>
  <c r="K155" i="1"/>
  <c r="L154" i="1"/>
  <c r="K154" i="1"/>
  <c r="J154" i="1"/>
  <c r="K153" i="1"/>
  <c r="K152" i="1"/>
  <c r="K151" i="1"/>
  <c r="K150" i="1"/>
  <c r="L149" i="1"/>
  <c r="K149" i="1"/>
  <c r="J149" i="1"/>
  <c r="K148" i="1"/>
  <c r="K147" i="1"/>
  <c r="K146" i="1"/>
  <c r="K145" i="1"/>
  <c r="K144" i="1"/>
  <c r="L143" i="1"/>
  <c r="K143" i="1"/>
  <c r="J143" i="1"/>
  <c r="K142" i="1"/>
  <c r="K141" i="1"/>
  <c r="K140" i="1"/>
  <c r="K139" i="1"/>
  <c r="K138" i="1"/>
  <c r="L137" i="1"/>
  <c r="K137" i="1"/>
  <c r="J137" i="1"/>
  <c r="K136" i="1"/>
  <c r="K135" i="1"/>
  <c r="K134" i="1"/>
  <c r="K133" i="1"/>
  <c r="K132" i="1"/>
  <c r="K131" i="1"/>
  <c r="L130" i="1"/>
  <c r="K130" i="1"/>
  <c r="J130" i="1"/>
  <c r="K129" i="1"/>
  <c r="K128" i="1"/>
  <c r="K127" i="1"/>
  <c r="K126" i="1"/>
  <c r="L125" i="1"/>
  <c r="K125" i="1"/>
  <c r="J125" i="1"/>
  <c r="K124" i="1"/>
  <c r="K123" i="1"/>
  <c r="K122" i="1"/>
  <c r="L121" i="1"/>
  <c r="K121" i="1"/>
  <c r="J121" i="1"/>
  <c r="K120" i="1"/>
  <c r="K119" i="1"/>
  <c r="L118" i="1"/>
  <c r="K118" i="1"/>
  <c r="J118" i="1"/>
  <c r="L117" i="1"/>
  <c r="K117" i="1"/>
  <c r="J117" i="1"/>
  <c r="K116" i="1"/>
  <c r="K115" i="1"/>
  <c r="K114" i="1"/>
  <c r="L113" i="1"/>
  <c r="K113" i="1"/>
  <c r="J113" i="1"/>
  <c r="K112" i="1"/>
  <c r="K111" i="1"/>
  <c r="L110" i="1"/>
  <c r="K110" i="1"/>
  <c r="J110" i="1"/>
  <c r="L109" i="1"/>
  <c r="K109" i="1"/>
  <c r="J109" i="1"/>
  <c r="L108" i="1"/>
  <c r="K108" i="1"/>
  <c r="J108" i="1"/>
  <c r="K107" i="1"/>
  <c r="K106" i="1"/>
  <c r="K105" i="1"/>
  <c r="L104" i="1"/>
  <c r="K104" i="1"/>
  <c r="J104" i="1"/>
  <c r="L103" i="1"/>
  <c r="K103" i="1"/>
  <c r="J103" i="1"/>
  <c r="L102" i="1"/>
  <c r="K102" i="1"/>
  <c r="J102" i="1"/>
  <c r="K101" i="1"/>
  <c r="K100" i="1"/>
  <c r="L99" i="1"/>
  <c r="K99" i="1"/>
  <c r="J99" i="1"/>
  <c r="L98" i="1"/>
  <c r="K98" i="1"/>
  <c r="J98" i="1"/>
  <c r="K97" i="1"/>
  <c r="K96" i="1"/>
  <c r="L95" i="1"/>
  <c r="K95" i="1"/>
  <c r="J95" i="1"/>
  <c r="L94" i="1"/>
  <c r="K94" i="1"/>
  <c r="J94" i="1"/>
  <c r="L93" i="1"/>
  <c r="K93" i="1"/>
  <c r="J93" i="1"/>
  <c r="K92" i="1"/>
  <c r="K91" i="1"/>
  <c r="K90" i="1"/>
  <c r="K89" i="1"/>
  <c r="K88" i="1"/>
  <c r="K87" i="1"/>
  <c r="L86" i="1"/>
  <c r="K86" i="1"/>
  <c r="J86" i="1"/>
  <c r="L85" i="1"/>
  <c r="K85" i="1"/>
  <c r="J85" i="1"/>
  <c r="L84" i="1"/>
  <c r="K84" i="1"/>
  <c r="J84" i="1"/>
  <c r="K83" i="1"/>
  <c r="K82" i="1"/>
  <c r="K81" i="1"/>
  <c r="K80" i="1"/>
  <c r="K79" i="1"/>
  <c r="K78" i="1"/>
  <c r="K77" i="1"/>
  <c r="L314" i="1"/>
  <c r="K314" i="1"/>
  <c r="K313" i="1"/>
  <c r="K312" i="1"/>
  <c r="L318" i="1"/>
  <c r="K318" i="1"/>
  <c r="K317" i="1"/>
  <c r="K316" i="1"/>
  <c r="K315" i="1"/>
  <c r="I289" i="1"/>
  <c r="K301" i="1"/>
  <c r="K302" i="1"/>
  <c r="L302" i="1"/>
  <c r="K306" i="1"/>
  <c r="K307" i="1"/>
  <c r="L307" i="1"/>
</calcChain>
</file>

<file path=xl/sharedStrings.xml><?xml version="1.0" encoding="utf-8"?>
<sst xmlns="http://schemas.openxmlformats.org/spreadsheetml/2006/main" count="1798" uniqueCount="581">
  <si>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</si>
  <si>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</si>
  <si>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</si>
  <si>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</si>
  <si>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</si>
  <si>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</si>
  <si>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</si>
  <si>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</si>
  <si>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</si>
  <si>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</si>
  <si>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</si>
  <si>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</si>
  <si>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</si>
  <si>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</si>
  <si>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</si>
  <si>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</si>
  <si>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</si>
  <si>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</si>
  <si>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</si>
  <si>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</si>
  <si>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</si>
  <si>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</si>
  <si>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</si>
  <si>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</si>
  <si>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</si>
  <si>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</si>
  <si>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</si>
  <si>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</si>
  <si>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</si>
  <si>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</si>
  <si>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</si>
  <si>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</si>
  <si>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</si>
  <si>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</si>
  <si>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</si>
  <si>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</si>
  <si>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</si>
  <si>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</si>
  <si>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</si>
  <si>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</si>
  <si>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</si>
  <si>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</si>
  <si>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</si>
  <si>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</si>
  <si>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</si>
  <si>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</si>
  <si>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</si>
  <si>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</si>
  <si>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</si>
  <si>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</si>
  <si>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</si>
  <si>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</si>
  <si>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</si>
  <si>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</si>
  <si>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</si>
  <si>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</si>
  <si>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</si>
  <si>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</si>
  <si>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Полавского сельского поселения</t>
  </si>
  <si>
    <t>01 марта 2021 г.</t>
  </si>
  <si>
    <t>04198174</t>
  </si>
  <si>
    <t>Администрация Полавского сельского поселения</t>
  </si>
  <si>
    <t>641</t>
  </si>
  <si>
    <t>5312004507</t>
  </si>
  <si>
    <t>МЕСЯЦ</t>
  </si>
  <si>
    <t>3</t>
  </si>
  <si>
    <t>01.03.2021</t>
  </si>
  <si>
    <t>49630419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</si>
  <si>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</si>
  <si>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</si>
  <si>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</si>
  <si>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</si>
  <si>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</si>
  <si>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</si>
  <si>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</si>
  <si>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</si>
  <si>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</si>
  <si>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</si>
  <si>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</si>
  <si>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</si>
  <si>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01050200000000500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</si>
  <si>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</si>
  <si>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</si>
  <si>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</si>
  <si>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</si>
  <si>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</si>
  <si>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</si>
  <si>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</si>
  <si>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</si>
  <si>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</si>
  <si>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</si>
  <si>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</si>
  <si>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</si>
  <si>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</si>
  <si>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Расходы на обеспечение деятельности органов местного самоуправления сельского поселения, не отнесенные к муниципальным программам Полавского сельского поселения</t>
  </si>
  <si>
    <t>i4_00001029200000000000</t>
  </si>
  <si>
    <t>9200000000</t>
  </si>
  <si>
    <t>Глава Полавского сельского поселения</t>
  </si>
  <si>
    <t>i4_00001029210000000000</t>
  </si>
  <si>
    <t>9210000000</t>
  </si>
  <si>
    <t>Расходы на обеспечение функций муниципальных органов</t>
  </si>
  <si>
    <t>i5_00001029210001000000</t>
  </si>
  <si>
    <t>9210001000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</si>
  <si>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</si>
  <si>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i6_00001029210001000100</t>
  </si>
  <si>
    <t>100</t>
  </si>
  <si>
    <t>Расходы на выплаты персоналу государственных (муниципальных) органов</t>
  </si>
  <si>
    <t>i6_00001029210001000120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</si>
  <si>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</si>
  <si>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</si>
  <si>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</si>
  <si>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</si>
  <si>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</si>
  <si>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</si>
  <si>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</si>
  <si>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</si>
  <si>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</si>
  <si>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</si>
  <si>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i4_00001049200000000000</t>
  </si>
  <si>
    <t>Центральный аппарат</t>
  </si>
  <si>
    <t>i4_00001049220000000000</t>
  </si>
  <si>
    <t>9220000000</t>
  </si>
  <si>
    <t>i5_00001049220001000000</t>
  </si>
  <si>
    <t>9220001000</t>
  </si>
  <si>
    <t>i6_00001049220001000100</t>
  </si>
  <si>
    <t>i6_00001049220001000120</t>
  </si>
  <si>
    <t>Закупка товаров, работ и услуг для обеспечения государственных (муниципальных) нужд</t>
  </si>
  <si>
    <t>i6_00001049220001000200</t>
  </si>
  <si>
    <t>Иные закупки товаров, работ и услуг для обеспечения государственных (муниципальных) нужд</t>
  </si>
  <si>
    <t>i6_00001049220001000240</t>
  </si>
  <si>
    <t>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</si>
  <si>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</si>
  <si>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</si>
  <si>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</si>
  <si>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</si>
  <si>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</si>
  <si>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i6_00001049220001000800</t>
  </si>
  <si>
    <t>800</t>
  </si>
  <si>
    <t>Уплата налогов, сборов и иных платежей</t>
  </si>
  <si>
    <t>i6_00001049220001000850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</si>
  <si>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</si>
  <si>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</si>
  <si>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</si>
  <si>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</si>
  <si>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</si>
  <si>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</si>
  <si>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</si>
  <si>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</si>
  <si>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i5_00001049220042020000</t>
  </si>
  <si>
    <t>9220042020</t>
  </si>
  <si>
    <t>i6_00001049220042020100</t>
  </si>
  <si>
    <t>i6_00001049220042020120</t>
  </si>
  <si>
    <t>i6_00001049220042020200</t>
  </si>
  <si>
    <t>i6_00001049220042020240</t>
  </si>
  <si>
    <t>Расходы по содержанию штатных единиц, осуществляющих отдельные государственные полномочия области по реализации деятельности по сбору и транспортированию твердых коммунальных отходов</t>
  </si>
  <si>
    <t>i5_00001049220070280000</t>
  </si>
  <si>
    <t>9220070280</t>
  </si>
  <si>
    <t>i6_00001049220070280100</t>
  </si>
  <si>
    <t>i6_00001049220070280120</t>
  </si>
  <si>
    <t>i6_00001049220070280200</t>
  </si>
  <si>
    <t>i6_00001049220070280240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</si>
  <si>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</si>
  <si>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i5_00001049220070650000</t>
  </si>
  <si>
    <t>9220070650</t>
  </si>
  <si>
    <t>i6_00001049220070650200</t>
  </si>
  <si>
    <t>i6_00001049220070650240</t>
  </si>
  <si>
    <t>Резервные фонды</t>
  </si>
  <si>
    <t>i3_00001110000000000000</t>
  </si>
  <si>
    <t>0111</t>
  </si>
  <si>
    <t>Прочие расходы, не отнесенные к муниципальным программам Полавского сельского поселения</t>
  </si>
  <si>
    <t>i4_00001119300000000000</t>
  </si>
  <si>
    <t>9300000000</t>
  </si>
  <si>
    <t>Резервные фонды местных администраций</t>
  </si>
  <si>
    <t>i5_00001119300026010000</t>
  </si>
  <si>
    <t>9300026010</t>
  </si>
  <si>
    <t>i6_00001119300026010800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</si>
  <si>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</si>
  <si>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</si>
  <si>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</si>
  <si>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</si>
  <si>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</si>
  <si>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Муниципальная программа Полавского сельского поселения «Противодействия коррупции в органах местного самоуправления Полавского сельского поселения на 2020 – 2025  годы»</t>
  </si>
  <si>
    <t>i4_00001130200000000000</t>
  </si>
  <si>
    <t>0200000000</t>
  </si>
  <si>
    <t>Повышение профессиональной компетентности муниципальных служащих и осуществление просветительской работы по вопросам противодействия коррупции в органах местного самоуправления</t>
  </si>
  <si>
    <t>i4_00001130200100000000</t>
  </si>
  <si>
    <t>0200100000</t>
  </si>
  <si>
    <t>Реализация мероприятий по противодействию коррупции в органах местного самоуправления</t>
  </si>
  <si>
    <t>i5_00001130200123010000</t>
  </si>
  <si>
    <t>0200123010</t>
  </si>
  <si>
    <t>i6_00001130200123010200</t>
  </si>
  <si>
    <t>i6_00001130200123010240</t>
  </si>
  <si>
    <t>Муниципальная программа Полавского сельского поселения «Управление муниципальными финансами Полавского сельского поселения на 2020-2025 годы»</t>
  </si>
  <si>
    <t>i4_00001130300000000000</t>
  </si>
  <si>
    <t>0300000000</t>
  </si>
  <si>
    <t>Подпрограмма «Финансовое обеспечение переданных полномочий» муниципальной программы Полавского сельского поселения «Управление муниципальными финансами Полавского сельского поселения на 2020-2025 годы»</t>
  </si>
  <si>
    <t>i4_00001130330000000000</t>
  </si>
  <si>
    <t>0330000000</t>
  </si>
  <si>
    <t>Реализация мероприятий по предоставлению иных межбюджетных  трансфертов муниципальному району по выполнению полномочий поселения</t>
  </si>
  <si>
    <t>i4_00001130330200000000</t>
  </si>
  <si>
    <t>0330200000</t>
  </si>
  <si>
    <t>Расходы по содержанию штатных единиц на осуществление полномочий по решению вопросов местного значения поселений</t>
  </si>
  <si>
    <t>i5_00001130330262010000</t>
  </si>
  <si>
    <t>0330262010</t>
  </si>
  <si>
    <t>Межбюджетные трансферты</t>
  </si>
  <si>
    <t>i6_00001130330262010500</t>
  </si>
  <si>
    <t>Иные межбюджетные трансферты</t>
  </si>
  <si>
    <t>540</t>
  </si>
  <si>
    <t>Муниципальная программа Полавского сельского поселения «Информатизация Полавского сельского поселения на 2019-2025 годы»</t>
  </si>
  <si>
    <t>i4_00001131100000000000</t>
  </si>
  <si>
    <t>1100000000</t>
  </si>
  <si>
    <t>Повышение эффективности деятельности органа местного самоуправления на основе развития информационно-коммуникационных технологий</t>
  </si>
  <si>
    <t>i4_00001131100100000000</t>
  </si>
  <si>
    <t>1100100000</t>
  </si>
  <si>
    <t>Доступность информационных ресурсов и развитие информационно-коммуникационных технологий</t>
  </si>
  <si>
    <t>i5_00001131100123180000</t>
  </si>
  <si>
    <t>1100123180</t>
  </si>
  <si>
    <t>i6_00001131100123180200</t>
  </si>
  <si>
    <t>i6_00001131100123180240</t>
  </si>
  <si>
    <t>Муниципальная программа Полавского сельского поселения  «Развитие и совершенствование форм местного самоуправления на территории Полавского сельского поселения на 2020 - 2025 годы»</t>
  </si>
  <si>
    <t>i4_00001131300000000000</t>
  </si>
  <si>
    <t>1300000000</t>
  </si>
  <si>
    <t>Стимулирование деятельности ТОС</t>
  </si>
  <si>
    <t>i4_00001131300100000000</t>
  </si>
  <si>
    <t>1300100000</t>
  </si>
  <si>
    <t>Организация и проведение конкурса "Лучшее территориальное общественное самоуправление"</t>
  </si>
  <si>
    <t>i5_00001131300123210000</t>
  </si>
  <si>
    <t>1300123210</t>
  </si>
  <si>
    <t>Социальное обеспечение и иные выплаты населению</t>
  </si>
  <si>
    <t>i6_00001131300123210300</t>
  </si>
  <si>
    <t>300</t>
  </si>
  <si>
    <t>Иные выплаты населению</t>
  </si>
  <si>
    <t>360</t>
  </si>
  <si>
    <t>i4_00001139300000000000</t>
  </si>
  <si>
    <t>Компенсация расходов, связанных с осуществлением полномочий старост Полавского сельского поселения</t>
  </si>
  <si>
    <t>i5_00001139300026090000</t>
  </si>
  <si>
    <t>9300026090</t>
  </si>
  <si>
    <t>i6_00001139300026090100</t>
  </si>
  <si>
    <t>i6_00001139300026090120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</si>
  <si>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</si>
  <si>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</si>
  <si>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</si>
  <si>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</si>
  <si>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</si>
  <si>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</si>
  <si>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</si>
  <si>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</si>
  <si>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i4_00002039300000000000</t>
  </si>
  <si>
    <t>Осуществление первичного воинского учета на территориях, где отсутствуют военные комиссариаты</t>
  </si>
  <si>
    <t>i5_00002039300051180000</t>
  </si>
  <si>
    <t>9300051180</t>
  </si>
  <si>
    <t>i6_00002039300051180100</t>
  </si>
  <si>
    <t>i6_00002039300051180120</t>
  </si>
  <si>
    <t>i6_00002039300051180200</t>
  </si>
  <si>
    <t>i6_00002039300051180240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</si>
  <si>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</si>
  <si>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</si>
  <si>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</si>
  <si>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</si>
  <si>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</si>
  <si>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</si>
  <si>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Муниципальная программа Полавского сельского поселения «Благоустройство территории Полавского сельского поселения на 2020-2025 годы»</t>
  </si>
  <si>
    <t>i4_00003100400000000000</t>
  </si>
  <si>
    <t>0400000000</t>
  </si>
  <si>
    <t>Повышение уровня благоустройства Полавского сельского поселения</t>
  </si>
  <si>
    <t>i4_00003100400100000000</t>
  </si>
  <si>
    <t>0400100000</t>
  </si>
  <si>
    <t>Реализация прочих мероприятий повышения уровня благоустройства Полавского сельского поселения</t>
  </si>
  <si>
    <t>i5_00003100400123100000</t>
  </si>
  <si>
    <t>0400123100</t>
  </si>
  <si>
    <t>i6_00003100400123100200</t>
  </si>
  <si>
    <t>i6_00003100400123100240</t>
  </si>
  <si>
    <t>Муниципальная программа Полавского сельского поселения «Обеспечение первичных мер пожарной безопасности  в границах населенных пунктов Полавского сельского поселения на 2020-2025 годы»</t>
  </si>
  <si>
    <t>i4_00003100500000000000</t>
  </si>
  <si>
    <t>0500000000</t>
  </si>
  <si>
    <t>Повышение обеспечения в Полавском сельском поселении первичных мер пожарной безопасности и обучение мерам пожарной безопасности</t>
  </si>
  <si>
    <t>i4_00003100500100000000</t>
  </si>
  <si>
    <t>0500100000</t>
  </si>
  <si>
    <t>Реализация мероприятий по обеспечению пожарной безопасности</t>
  </si>
  <si>
    <t>i5_00003100500123030000</t>
  </si>
  <si>
    <t>0500123030</t>
  </si>
  <si>
    <t>i6_00003100500123030200</t>
  </si>
  <si>
    <t>i6_00003100500123030240</t>
  </si>
  <si>
    <t>Другие вопросы в области национальной безопасности и правоохранительной деятельности</t>
  </si>
  <si>
    <t>i3_00003140000000000000</t>
  </si>
  <si>
    <t>0314</t>
  </si>
  <si>
    <t>Муниципальная программа Полавского сельского поселения «О привлечении к участию и оказание поддержки гражданам и их объединениям в обеспечении охраны общественного порядка, создание условий для деятельности народных дружин на территории Полавского сельского поселения на 2020-2025 годы»</t>
  </si>
  <si>
    <t>i4_00003140900000000000</t>
  </si>
  <si>
    <t>0900000000</t>
  </si>
  <si>
    <t>Развитие системы добровольных народных дружин по предупреждению нарушений общественного порядка работ</t>
  </si>
  <si>
    <t>i4_00003140900200000000</t>
  </si>
  <si>
    <t>0900200000</t>
  </si>
  <si>
    <t>Денежное поощрение по итогам дежурств работы добровольной народной дружины Полавского сельского поселения</t>
  </si>
  <si>
    <t>i5_00003140900223170000</t>
  </si>
  <si>
    <t>0900223170</t>
  </si>
  <si>
    <t>i6_00003140900223170100</t>
  </si>
  <si>
    <t>i6_00003140900223170120</t>
  </si>
  <si>
    <t>НАЦИОНАЛЬНАЯ ЭКОНОМИКА</t>
  </si>
  <si>
    <t>i2_00004000000000000000</t>
  </si>
  <si>
    <t>0400</t>
  </si>
  <si>
    <t>Сельское хозяйство и рыболовство</t>
  </si>
  <si>
    <t>i3_00004050000000000000</t>
  </si>
  <si>
    <t>0405</t>
  </si>
  <si>
    <t>Муниципальная программа Полавского сельского поселения «Устойчивое развитие территории Полавского сельского поселения на 2020-2025 годы»</t>
  </si>
  <si>
    <t>i4_00004050800000000000</t>
  </si>
  <si>
    <t>0800000000</t>
  </si>
  <si>
    <t>Повышение уровня комплексного обустройства населенных пунктов объектами социальной и инженерной инфраструктуры</t>
  </si>
  <si>
    <t>i4_00004050800100000000</t>
  </si>
  <si>
    <t>0800100000</t>
  </si>
  <si>
    <t>Грантовая поддержка местных инициатив граждан Полавского сельского поселения</t>
  </si>
  <si>
    <t>i5_00004050800175764000</t>
  </si>
  <si>
    <t>0800175764</t>
  </si>
  <si>
    <t>i6_00004050800175764200</t>
  </si>
  <si>
    <t>i6_00004050800175764240</t>
  </si>
  <si>
    <t>Софинансирование грантовой поддержки местных инициатив граждан Полавского сельского поселения</t>
  </si>
  <si>
    <t>i5_000040508001S5764000</t>
  </si>
  <si>
    <t>08001S5764</t>
  </si>
  <si>
    <t>i6_000040508001S5764200</t>
  </si>
  <si>
    <t>i6_000040508001S5764240</t>
  </si>
  <si>
    <t>Дорожное хозяйство (дорожные фонды)</t>
  </si>
  <si>
    <t>i3_00004090000000000000</t>
  </si>
  <si>
    <t>0409</t>
  </si>
  <si>
    <t>Муниципальная программа Полавского сельского поселения «Развитие, ремонт и содержание автомобильных дорог общего пользования местного значения, в границах населенных пунктов, проездов, тротуаров и общественных территорий в Полавском сельском поселении на 2020 -2025 годы»</t>
  </si>
  <si>
    <t>i4_00004090600000000000</t>
  </si>
  <si>
    <t>0600000000</t>
  </si>
  <si>
    <t>Обеспечение качественного состояния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</si>
  <si>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i4_00004090600100000000</t>
  </si>
  <si>
    <t>0600100000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</si>
  <si>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</si>
  <si>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i5_00004090600123040000</t>
  </si>
  <si>
    <t>0600123040</t>
  </si>
  <si>
    <t>i6_00004090600123040200</t>
  </si>
  <si>
    <t>i6_00004090600123040240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</si>
  <si>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 за счет субсидии</t>
  </si>
  <si>
    <t>i5_00004090600171520000</t>
  </si>
  <si>
    <t>0600171520</t>
  </si>
  <si>
    <t>i6_00004090600171520200</t>
  </si>
  <si>
    <t>i6_00004090600171520240</t>
  </si>
  <si>
    <t>Софинансирование на осуществление дорожной деятельности в отношении автомобильных дорог общего пользования местного значения</t>
  </si>
  <si>
    <t>i5_000040906001S1520000</t>
  </si>
  <si>
    <t>06001S1520</t>
  </si>
  <si>
    <t>i6_000040906001S1520200</t>
  </si>
  <si>
    <t>i6_000040906001S1520240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</si>
  <si>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</si>
  <si>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</si>
  <si>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</si>
  <si>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</si>
  <si>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</si>
  <si>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</si>
  <si>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i4_00005030400000000000</t>
  </si>
  <si>
    <t>i4_00005030400100000000</t>
  </si>
  <si>
    <t>Освещение улиц Полавского сельского поселения</t>
  </si>
  <si>
    <t>i5_00005030400123090000</t>
  </si>
  <si>
    <t>0400123090</t>
  </si>
  <si>
    <t>i6_00005030400123090200</t>
  </si>
  <si>
    <t>i6_00005030400123090240</t>
  </si>
  <si>
    <t>i5_00005030400123100000</t>
  </si>
  <si>
    <t>i6_00005030400123100200</t>
  </si>
  <si>
    <t>i6_00005030400123100240</t>
  </si>
  <si>
    <t>Озеленение территории Полавского сельского поселения</t>
  </si>
  <si>
    <t>i5_00005030400123140000</t>
  </si>
  <si>
    <t>0400123140</t>
  </si>
  <si>
    <t>i6_00005030400123140200</t>
  </si>
  <si>
    <t>i6_00005030400123140240</t>
  </si>
  <si>
    <t>Содержание мест захоронений Полавского сельского поселения</t>
  </si>
  <si>
    <t>i5_00005030400123150000</t>
  </si>
  <si>
    <t>0400123150</t>
  </si>
  <si>
    <t>i6_00005030400123150200</t>
  </si>
  <si>
    <t>i6_00005030400123150240</t>
  </si>
  <si>
    <t>Поддержка проектов местных инициатив граждан сельского поселения</t>
  </si>
  <si>
    <t>i5_000050304001S2090000</t>
  </si>
  <si>
    <t>04001S2090</t>
  </si>
  <si>
    <t>i6_000050304001S2090200</t>
  </si>
  <si>
    <t>i6_000050304001S2090240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</si>
  <si>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</si>
  <si>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</si>
  <si>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</si>
  <si>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</si>
  <si>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</si>
  <si>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</si>
  <si>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i4_00007070300000000000</t>
  </si>
  <si>
    <t>i4_00007070330000000000</t>
  </si>
  <si>
    <t>i4_00007070330200000000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</si>
  <si>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поселений</t>
  </si>
  <si>
    <t>i5_00007070330262040000</t>
  </si>
  <si>
    <t>0330262040</t>
  </si>
  <si>
    <t>i6_00007070330262040500</t>
  </si>
  <si>
    <t>Другие вопросы в области образования</t>
  </si>
  <si>
    <t>i3_00007090000000000000</t>
  </si>
  <si>
    <t>0709</t>
  </si>
  <si>
    <t>Муниципальная программа Полавского сельского поселения «Реформирование и развитие муниципальной службы в Полавском сельском поселении на 2020 – 2025 годы»</t>
  </si>
  <si>
    <t>i4_00007090100000000000</t>
  </si>
  <si>
    <t>0100000000</t>
  </si>
  <si>
    <t>Организация системы подготовки кадров для муниципальной службы, дополнительного профессионального образования муниципальных служащих</t>
  </si>
  <si>
    <t>i4_00007090100100000000</t>
  </si>
  <si>
    <t>0100100000</t>
  </si>
  <si>
    <t>Реализация мероприятий по организации системы подготовки кадров для муниципальной службы, дополнительного профессионального образования муниципальных служащих</t>
  </si>
  <si>
    <t>i5_00007090100123020000</t>
  </si>
  <si>
    <t>0100123020</t>
  </si>
  <si>
    <t>i6_00007090100123020200</t>
  </si>
  <si>
    <t>i6_00007090100123020240</t>
  </si>
  <si>
    <t>i4_00007090200000000000</t>
  </si>
  <si>
    <t>i4_00007090200100000000</t>
  </si>
  <si>
    <t>i5_00007090200123010000</t>
  </si>
  <si>
    <t>i6_00007090200123010200</t>
  </si>
  <si>
    <t>i6_00007090200123010240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</si>
  <si>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</si>
  <si>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</si>
  <si>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</si>
  <si>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</si>
  <si>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</si>
  <si>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</si>
  <si>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i4_00008019300000000000</t>
  </si>
  <si>
    <t>Мероприятия в сфере культуры</t>
  </si>
  <si>
    <t>i5_00008019300026020000</t>
  </si>
  <si>
    <t>9300026020</t>
  </si>
  <si>
    <t>i6_00008019300026020200</t>
  </si>
  <si>
    <t>i6_00008019300026020240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</si>
  <si>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</si>
  <si>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</si>
  <si>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</si>
  <si>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</si>
  <si>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</si>
  <si>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</si>
  <si>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i4_00010019300000000000</t>
  </si>
  <si>
    <t>Пенсионное обеспечение муниципальных служащих, а также лиц, замещавших муниципальные должности в Полавском сельском поселении</t>
  </si>
  <si>
    <t>i5_00010019300026030000</t>
  </si>
  <si>
    <t>9300026030</t>
  </si>
  <si>
    <t>i6_00010019300026030300</t>
  </si>
  <si>
    <t>Публичные нормативные социальные выплаты гражданам</t>
  </si>
  <si>
    <t>i6_00010019300026030310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</si>
  <si>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</si>
  <si>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</si>
  <si>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</si>
  <si>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</si>
  <si>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</si>
  <si>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</si>
  <si>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</si>
  <si>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</si>
  <si>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</si>
  <si>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i4_00011010300000000000</t>
  </si>
  <si>
    <t>i4_00011010330000000000</t>
  </si>
  <si>
    <t>i4_00011010330200000000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</si>
  <si>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поселений</t>
  </si>
  <si>
    <t>i5_00011010330262050000</t>
  </si>
  <si>
    <t>0330262050</t>
  </si>
  <si>
    <t>i6_00011010330262050500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</si>
  <si>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</si>
  <si>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</si>
  <si>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</si>
  <si>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</si>
  <si>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</si>
  <si>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</si>
  <si>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</si>
  <si>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</si>
  <si>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</si>
  <si>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</si>
  <si>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</si>
  <si>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</si>
  <si>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</si>
  <si>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</si>
  <si>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</si>
  <si>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</si>
  <si>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</si>
  <si>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</si>
  <si>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</si>
  <si>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</si>
  <si>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</si>
  <si>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</si>
  <si>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</si>
  <si>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</si>
  <si>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</si>
  <si>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</si>
  <si>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</si>
  <si>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</si>
  <si>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</si>
  <si>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</si>
  <si>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</si>
  <si>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</si>
  <si>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</si>
  <si>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</si>
  <si>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</si>
  <si>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</si>
  <si>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</si>
  <si>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</si>
  <si>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</si>
  <si>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</si>
  <si>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</si>
  <si>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</si>
  <si>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</si>
  <si>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</si>
  <si>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</si>
  <si>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</si>
  <si>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</si>
  <si>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</si>
  <si>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</si>
  <si>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</si>
  <si>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</si>
  <si>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</si>
  <si>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</si>
  <si>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</si>
  <si>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</si>
  <si>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</si>
  <si>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</si>
  <si>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</si>
  <si>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</si>
  <si>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</si>
  <si>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</si>
  <si>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</si>
  <si>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</si>
  <si>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</si>
  <si>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</si>
  <si>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</si>
  <si>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</si>
  <si>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</si>
  <si>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</si>
  <si>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</si>
  <si>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</si>
  <si>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</si>
  <si>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</si>
  <si>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</si>
  <si>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</si>
  <si>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</si>
  <si>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</si>
  <si>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</si>
  <si>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</si>
  <si>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</si>
  <si>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</si>
  <si>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</si>
  <si>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</si>
  <si>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</si>
  <si>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</si>
  <si>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</si>
  <si>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</si>
  <si>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</si>
  <si>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</si>
  <si>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</si>
  <si>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</si>
  <si>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</si>
  <si>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</si>
  <si>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</si>
  <si>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</si>
  <si>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</si>
  <si>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</si>
  <si>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</si>
  <si>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</si>
  <si>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</si>
  <si>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</si>
  <si>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</si>
  <si>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</si>
  <si>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</si>
  <si>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</si>
  <si>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</si>
  <si>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</si>
  <si>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</si>
  <si>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</si>
  <si>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</si>
  <si>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</si>
  <si>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</si>
  <si>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</si>
  <si>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</si>
  <si>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</si>
  <si>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</si>
  <si>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</si>
  <si>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</si>
  <si>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</si>
  <si>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</si>
  <si>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</si>
  <si>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</si>
  <si>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</si>
  <si>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</si>
  <si>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</si>
  <si>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</si>
  <si>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</si>
  <si>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i2_00020240014000000150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</si>
  <si>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</si>
  <si>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</si>
  <si>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Увеличение остатков средств бюджетов</t>
  </si>
  <si>
    <t>Петров С. М.</t>
  </si>
  <si>
    <t>Алексеева Н. А.</t>
  </si>
  <si>
    <t>"05"  марта 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</si>
</sst>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3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0" fillId="19" borderId="0" xfId="0" applyNumberFormat="1" applyFill="1"/>
    <xf numFmtId="0" fontId="0" fillId="19" borderId="0" xfId="0" applyFill="1"/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" fontId="22" fillId="20" borderId="12" xfId="0" applyNumberFormat="1" applyFont="1" applyFill="1" applyBorder="1" applyAlignment="1">
      <alignment horizontal="right"/>
    </xf>
    <xf numFmtId="4" fontId="22" fillId="20" borderId="48" xfId="0" applyNumberFormat="1" applyFont="1" applyFill="1" applyBorder="1" applyAlignment="1">
      <alignment horizontal="right"/>
    </xf>
    <xf numFmtId="4" fontId="22" fillId="18" borderId="12" xfId="0" applyNumberFormat="1" applyFont="1" applyFill="1" applyBorder="1" applyAlignment="1">
      <alignment horizontal="right"/>
    </xf>
    <xf numFmtId="4" fontId="22" fillId="18" borderId="20" xfId="0" applyNumberFormat="1" applyFont="1" applyFill="1" applyBorder="1" applyAlignment="1">
      <alignment horizontal="right"/>
    </xf>
    <xf numFmtId="4" fontId="22" fillId="18" borderId="32" xfId="0" applyNumberFormat="1" applyFont="1" applyFill="1" applyBorder="1" applyAlignment="1">
      <alignment horizontal="right"/>
    </xf>
    <xf numFmtId="49" fontId="22" fillId="19" borderId="47" xfId="0" applyNumberFormat="1" applyFont="1" applyFill="1" applyBorder="1" applyAlignment="1">
      <alignment horizontal="center" wrapText="1"/>
    </xf>
    <xf numFmtId="4" fontId="22" fillId="19" borderId="12" xfId="0" applyNumberFormat="1" applyFont="1" applyFill="1" applyBorder="1" applyAlignment="1">
      <alignment horizontal="right"/>
    </xf>
    <xf numFmtId="4" fontId="22" fillId="19" borderId="20" xfId="0" applyNumberFormat="1" applyFont="1" applyFill="1" applyBorder="1" applyAlignment="1">
      <alignment horizontal="right"/>
    </xf>
    <xf numFmtId="4" fontId="22" fillId="19" borderId="32" xfId="0" applyNumberFormat="1" applyFont="1" applyFill="1" applyBorder="1" applyAlignment="1">
      <alignment horizontal="right"/>
    </xf>
    <xf numFmtId="49" fontId="22" fillId="0" borderId="49" xfId="0" applyNumberFormat="1" applyFont="1" applyBorder="1" applyAlignment="1" applyProtection="1">
      <alignment horizontal="center" wrapText="1"/>
      <protection locked="0"/>
    </xf>
    <xf numFmtId="4" fontId="22" fillId="0" borderId="12" xfId="0" applyNumberFormat="1" applyFont="1" applyBorder="1" applyAlignment="1" applyProtection="1">
      <alignment horizontal="right" wrapText="1"/>
      <protection locked="0"/>
    </xf>
    <xf numFmtId="4" fontId="22" fillId="0" borderId="20" xfId="0" applyNumberFormat="1" applyFont="1" applyBorder="1" applyAlignment="1" applyProtection="1">
      <alignment horizontal="right" wrapText="1"/>
      <protection locked="0"/>
    </xf>
    <xf numFmtId="4" fontId="22" fillId="19" borderId="32" xfId="0" applyNumberFormat="1" applyFont="1" applyFill="1" applyBorder="1" applyAlignment="1">
      <alignment horizontal="right" wrapText="1"/>
    </xf>
    <xf numFmtId="4" fontId="22" fillId="18" borderId="33" xfId="0" applyNumberFormat="1" applyFont="1" applyFill="1" applyBorder="1" applyAlignment="1">
      <alignment horizontal="right"/>
    </xf>
    <xf numFmtId="4" fontId="22" fillId="18" borderId="34" xfId="0" applyNumberFormat="1" applyFont="1" applyFill="1" applyBorder="1" applyAlignment="1">
      <alignment horizontal="right"/>
    </xf>
    <xf numFmtId="4" fontId="22" fillId="18" borderId="35" xfId="0" applyNumberFormat="1" applyFont="1" applyFill="1" applyBorder="1" applyAlignment="1">
      <alignment horizontal="right"/>
    </xf>
    <xf numFmtId="49" fontId="22" fillId="19" borderId="51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  <xf numFmtId="49" fontId="22" fillId="0" borderId="51" xfId="0" applyNumberFormat="1" applyFont="1" applyBorder="1" applyAlignment="1" applyProtection="1">
      <alignment horizontal="center" wrapText="1"/>
      <protection locked="0"/>
    </xf>
    <xf numFmtId="49" fontId="22" fillId="0" borderId="50" xfId="0" applyNumberFormat="1" applyFont="1" applyBorder="1" applyAlignment="1" applyProtection="1">
      <alignment horizontal="center" wrapText="1"/>
      <protection locked="0"/>
    </xf>
    <xf numFmtId="49" fontId="22" fillId="0" borderId="19" xfId="0" applyNumberFormat="1" applyFont="1" applyBorder="1" applyAlignment="1">
      <alignment horizontal="center"/>
    </xf>
    <xf numFmtId="4" fontId="22" fillId="0" borderId="19" xfId="0" applyNumberFormat="1" applyFont="1" applyBorder="1" applyAlignment="1">
      <alignment horizontal="right"/>
    </xf>
    <xf numFmtId="4" fontId="22" fillId="0" borderId="28" xfId="0" applyNumberFormat="1" applyFont="1" applyBorder="1" applyAlignment="1">
      <alignment horizontal="right"/>
    </xf>
    <xf numFmtId="4" fontId="22" fillId="19" borderId="30" xfId="0" applyNumberFormat="1" applyFont="1" applyFill="1" applyBorder="1" applyAlignment="1">
      <alignment horizontal="right"/>
    </xf>
    <xf numFmtId="49" fontId="22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4" fontId="22" fillId="21" borderId="31" xfId="0" applyNumberFormat="1" applyFont="1" applyFill="1" applyBorder="1" applyAlignment="1">
      <alignment horizontal="right"/>
    </xf>
    <xf numFmtId="49" fontId="22" fillId="18" borderId="45" xfId="0" applyNumberFormat="1" applyFont="1" applyFill="1" applyBorder="1" applyAlignment="1">
      <alignment horizontal="center"/>
    </xf>
    <xf numFmtId="4" fontId="22" fillId="21" borderId="12" xfId="0" applyNumberFormat="1" applyFont="1" applyFill="1" applyBorder="1" applyAlignment="1">
      <alignment horizontal="right"/>
    </xf>
    <xf numFmtId="4" fontId="22" fillId="21" borderId="48" xfId="0" applyNumberFormat="1" applyFont="1" applyFill="1" applyBorder="1" applyAlignment="1">
      <alignment horizontal="right"/>
    </xf>
    <xf numFmtId="4" fontId="22" fillId="18" borderId="25" xfId="0" applyNumberFormat="1" applyFont="1" applyFill="1" applyBorder="1" applyAlignment="1">
      <alignment horizontal="center"/>
    </xf>
    <xf numFmtId="4" fontId="22" fillId="18" borderId="26" xfId="0" applyNumberFormat="1" applyFont="1" applyFill="1" applyBorder="1" applyAlignment="1">
      <alignment horizontal="center"/>
    </xf>
    <xf numFmtId="4" fontId="22" fillId="18" borderId="27" xfId="0" applyNumberFormat="1" applyFont="1" applyFill="1" applyBorder="1" applyAlignment="1">
      <alignment horizontal="center"/>
    </xf>
    <xf numFmtId="4" fontId="22" fillId="20" borderId="32" xfId="0" applyNumberFormat="1" applyFont="1" applyFill="1" applyBorder="1" applyAlignment="1">
      <alignment horizontal="right"/>
    </xf>
    <xf numFmtId="4" fontId="22" fillId="18" borderId="33" xfId="0" applyNumberFormat="1" applyFont="1" applyFill="1" applyBorder="1" applyAlignment="1">
      <alignment horizontal="center"/>
    </xf>
    <xf numFmtId="4" fontId="22" fillId="18" borderId="34" xfId="0" applyNumberFormat="1" applyFont="1" applyFill="1" applyBorder="1" applyAlignment="1">
      <alignment horizontal="center"/>
    </xf>
    <xf numFmtId="4" fontId="22" fillId="18" borderId="35" xfId="0" applyNumberFormat="1" applyFont="1" applyFill="1" applyBorder="1" applyAlignment="1">
      <alignment horizontal="center"/>
    </xf>
    <xf numFmtId="49" fontId="22" fillId="23" borderId="47" xfId="0" applyNumberFormat="1" applyFont="1" applyFill="1" applyBorder="1" applyAlignment="1">
      <alignment horizontal="center"/>
    </xf>
    <xf numFmtId="4" fontId="22" fillId="23" borderId="12" xfId="0" applyNumberFormat="1" applyFont="1" applyFill="1" applyBorder="1" applyAlignment="1">
      <alignment horizontal="right"/>
    </xf>
    <xf numFmtId="4" fontId="22" fillId="23" borderId="20" xfId="0" applyNumberFormat="1" applyFont="1" applyFill="1" applyBorder="1" applyAlignment="1">
      <alignment horizontal="right"/>
    </xf>
    <xf numFmtId="4" fontId="22" fillId="23" borderId="32" xfId="0" applyNumberFormat="1" applyFont="1" applyFill="1" applyBorder="1" applyAlignment="1">
      <alignment horizontal="right"/>
    </xf>
    <xf numFmtId="49" fontId="22" fillId="24" borderId="49" xfId="0" applyNumberFormat="1" applyFont="1" applyFill="1" applyBorder="1" applyAlignment="1" applyProtection="1">
      <alignment horizontal="center" wrapText="1"/>
      <protection locked="0"/>
    </xf>
    <xf numFmtId="4" fontId="22" fillId="24" borderId="12" xfId="0" applyNumberFormat="1" applyFont="1" applyFill="1" applyBorder="1" applyAlignment="1" applyProtection="1">
      <alignment horizontal="right" wrapText="1"/>
      <protection locked="0"/>
    </xf>
    <xf numFmtId="4" fontId="22" fillId="24" borderId="20" xfId="0" applyNumberFormat="1" applyFont="1" applyFill="1" applyBorder="1" applyAlignment="1" applyProtection="1">
      <alignment horizontal="right" wrapText="1"/>
      <protection locked="0"/>
    </xf>
    <xf numFmtId="4" fontId="22" fillId="23" borderId="32" xfId="0" applyNumberFormat="1" applyFont="1" applyFill="1" applyBorder="1" applyAlignment="1">
      <alignment horizontal="right" wrapText="1"/>
    </xf>
    <xf numFmtId="49" fontId="22" fillId="0" borderId="12" xfId="0" applyNumberFormat="1" applyFont="1" applyBorder="1" applyAlignment="1">
      <alignment horizontal="center"/>
    </xf>
    <xf numFmtId="4" fontId="22" fillId="0" borderId="12" xfId="0" applyNumberFormat="1" applyFont="1" applyBorder="1" applyAlignment="1">
      <alignment horizontal="center"/>
    </xf>
    <xf numFmtId="4" fontId="22" fillId="0" borderId="20" xfId="0" applyNumberFormat="1" applyFont="1" applyBorder="1" applyAlignment="1">
      <alignment horizontal="center"/>
    </xf>
    <xf numFmtId="4" fontId="22" fillId="19" borderId="32" xfId="0" applyNumberFormat="1" applyFont="1" applyFill="1" applyBorder="1" applyAlignment="1">
      <alignment horizontal="center"/>
    </xf>
    <xf numFmtId="4" fontId="22" fillId="20" borderId="35" xfId="0" applyNumberFormat="1" applyFont="1" applyFill="1" applyBorder="1" applyAlignment="1">
      <alignment horizontal="right"/>
    </xf>
    <xf numFmtId="4" fontId="22" fillId="20" borderId="35" xfId="0" applyNumberFormat="1" applyFont="1" applyFill="1" applyBorder="1" applyAlignment="1" applyProtection="1">
      <alignment horizontal="right"/>
    </xf>
    <xf numFmtId="49" fontId="22" fillId="19" borderId="47" xfId="0" applyNumberFormat="1" applyFont="1" applyFill="1" applyBorder="1" applyAlignment="1">
      <alignment horizontal="center"/>
    </xf>
    <xf numFmtId="4" fontId="22" fillId="18" borderId="32" xfId="0" applyNumberFormat="1" applyFont="1" applyFill="1" applyBorder="1" applyAlignment="1" applyProtection="1">
      <alignment horizontal="center"/>
    </xf>
    <xf numFmtId="49" fontId="22" fillId="0" borderId="49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right"/>
      <protection locked="0"/>
    </xf>
    <xf numFmtId="0" fontId="22" fillId="18" borderId="32" xfId="0" applyNumberFormat="1" applyFont="1" applyFill="1" applyBorder="1" applyAlignment="1">
      <alignment horizontal="center"/>
    </xf>
    <xf numFmtId="4" fontId="22" fillId="0" borderId="33" xfId="0" applyNumberFormat="1" applyFont="1" applyBorder="1" applyAlignment="1" applyProtection="1">
      <alignment horizontal="right"/>
      <protection locked="0"/>
    </xf>
    <xf numFmtId="49" fontId="22" fillId="18" borderId="35" xfId="0" applyNumberFormat="1" applyFont="1" applyFill="1" applyBorder="1" applyAlignment="1">
      <alignment horizontal="center"/>
    </xf>
    <xf numFmtId="49" fontId="22" fillId="19" borderId="53" xfId="0" applyNumberFormat="1" applyFont="1" applyFill="1" applyBorder="1" applyAlignment="1">
      <alignment horizontal="center"/>
    </xf>
    <xf numFmtId="49" fontId="22" fillId="19" borderId="52" xfId="0" applyNumberFormat="1" applyFont="1" applyFill="1" applyBorder="1" applyAlignment="1">
      <alignment horizontal="center"/>
    </xf>
    <xf numFmtId="49" fontId="22" fillId="19" borderId="33" xfId="0" applyNumberFormat="1" applyFont="1" applyFill="1" applyBorder="1" applyAlignment="1">
      <alignment horizontal="center"/>
    </xf>
    <xf numFmtId="49" fontId="22" fillId="0" borderId="53" xfId="0" applyNumberFormat="1" applyFont="1" applyBorder="1" applyAlignment="1" applyProtection="1">
      <alignment horizontal="center"/>
      <protection locked="0"/>
    </xf>
    <xf numFmtId="49" fontId="22" fillId="0" borderId="52" xfId="0" applyNumberFormat="1" applyFont="1" applyBorder="1" applyAlignment="1" applyProtection="1">
      <alignment horizontal="center"/>
      <protection locked="0"/>
    </xf>
    <xf numFmtId="49" fontId="2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2" fillId="18" borderId="57" xfId="0" applyNumberFormat="1" applyFont="1" applyFill="1" applyBorder="1" applyAlignment="1">
      <alignment horizontal="center" wrapText="1"/>
    </xf>
    <xf numFmtId="49" fontId="22" fillId="18" borderId="58" xfId="0" applyNumberFormat="1" applyFont="1" applyFill="1" applyBorder="1" applyAlignment="1">
      <alignment horizontal="center" wrapText="1"/>
    </xf>
    <xf numFmtId="49" fontId="22" fillId="18" borderId="59" xfId="0" applyNumberFormat="1" applyFont="1" applyFill="1" applyBorder="1" applyAlignment="1">
      <alignment horizont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2" fillId="19" borderId="53" xfId="0" applyNumberFormat="1" applyFont="1" applyFill="1" applyBorder="1" applyAlignment="1">
      <alignment horizontal="center" wrapText="1"/>
    </xf>
    <xf numFmtId="49" fontId="22" fillId="19" borderId="66" xfId="0" applyNumberFormat="1" applyFont="1" applyFill="1" applyBorder="1" applyAlignment="1">
      <alignment horizontal="center" wrapText="1"/>
    </xf>
    <xf numFmtId="49" fontId="22" fillId="18" borderId="55" xfId="0" applyNumberFormat="1" applyFont="1" applyFill="1" applyBorder="1" applyAlignment="1">
      <alignment horizontal="center"/>
    </xf>
    <xf numFmtId="49" fontId="22" fillId="18" borderId="56" xfId="0" applyNumberFormat="1" applyFont="1" applyFill="1" applyBorder="1" applyAlignment="1">
      <alignment horizontal="center"/>
    </xf>
    <xf numFmtId="49" fontId="22" fillId="18" borderId="31" xfId="0" applyNumberFormat="1" applyFont="1" applyFill="1" applyBorder="1" applyAlignment="1">
      <alignment horizontal="center"/>
    </xf>
    <xf numFmtId="49" fontId="22" fillId="24" borderId="53" xfId="0" applyNumberFormat="1" applyFont="1" applyFill="1" applyBorder="1" applyAlignment="1" applyProtection="1">
      <alignment horizontal="center" wrapText="1"/>
      <protection locked="0"/>
    </xf>
    <xf numFmtId="49" fontId="22" fillId="24" borderId="52" xfId="0" applyNumberFormat="1" applyFont="1" applyFill="1" applyBorder="1" applyAlignment="1" applyProtection="1">
      <alignment horizontal="center" wrapText="1"/>
      <protection locked="0"/>
    </xf>
    <xf numFmtId="49" fontId="22" fillId="24" borderId="33" xfId="0" applyNumberFormat="1" applyFont="1" applyFill="1" applyBorder="1" applyAlignment="1" applyProtection="1">
      <alignment horizontal="center" wrapText="1"/>
      <protection locked="0"/>
    </xf>
    <xf numFmtId="49" fontId="22" fillId="0" borderId="53" xfId="0" applyNumberFormat="1" applyFont="1" applyBorder="1" applyAlignment="1" applyProtection="1">
      <alignment horizontal="center" wrapText="1"/>
      <protection locked="0"/>
    </xf>
    <xf numFmtId="49" fontId="22" fillId="0" borderId="66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>
      <alignment horizontal="center" wrapText="1"/>
    </xf>
    <xf numFmtId="49" fontId="22" fillId="18" borderId="47" xfId="0" applyNumberFormat="1" applyFont="1" applyFill="1" applyBorder="1" applyAlignment="1">
      <alignment horizontal="center"/>
    </xf>
    <xf numFmtId="49" fontId="22" fillId="18" borderId="52" xfId="0" applyNumberFormat="1" applyFont="1" applyFill="1" applyBorder="1" applyAlignment="1">
      <alignment horizontal="center"/>
    </xf>
    <xf numFmtId="49" fontId="2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2" fillId="20" borderId="47" xfId="0" applyNumberFormat="1" applyFont="1" applyFill="1" applyBorder="1" applyAlignment="1">
      <alignment horizontal="center"/>
    </xf>
    <xf numFmtId="49" fontId="22" fillId="20" borderId="52" xfId="0" applyNumberFormat="1" applyFont="1" applyFill="1" applyBorder="1" applyAlignment="1">
      <alignment horizontal="center"/>
    </xf>
    <xf numFmtId="49" fontId="22" fillId="20" borderId="33" xfId="0" applyNumberFormat="1" applyFont="1" applyFill="1" applyBorder="1" applyAlignment="1">
      <alignment horizontal="center"/>
    </xf>
    <xf numFmtId="49" fontId="22" fillId="23" borderId="53" xfId="0" applyNumberFormat="1" applyFont="1" applyFill="1" applyBorder="1" applyAlignment="1">
      <alignment horizontal="center"/>
    </xf>
    <xf numFmtId="49" fontId="22" fillId="23" borderId="52" xfId="0" applyNumberFormat="1" applyFont="1" applyFill="1" applyBorder="1" applyAlignment="1">
      <alignment horizontal="center"/>
    </xf>
    <xf numFmtId="49" fontId="22" fillId="23" borderId="33" xfId="0" applyNumberFormat="1" applyFont="1" applyFill="1" applyBorder="1" applyAlignment="1">
      <alignment horizont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2" fillId="18" borderId="62" xfId="0" applyNumberFormat="1" applyFont="1" applyFill="1" applyBorder="1" applyAlignment="1">
      <alignment horizontal="center" wrapText="1"/>
    </xf>
    <xf numFmtId="49" fontId="22" fillId="18" borderId="63" xfId="0" applyNumberFormat="1" applyFont="1" applyFill="1" applyBorder="1" applyAlignment="1">
      <alignment horizontal="center" wrapText="1"/>
    </xf>
    <xf numFmtId="49" fontId="22" fillId="18" borderId="64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49" fontId="22" fillId="18" borderId="47" xfId="0" applyNumberFormat="1" applyFont="1" applyFill="1" applyBorder="1" applyAlignment="1">
      <alignment horizontal="center" wrapText="1"/>
    </xf>
    <xf numFmtId="49" fontId="22" fillId="18" borderId="52" xfId="0" applyNumberFormat="1" applyFont="1" applyFill="1" applyBorder="1" applyAlignment="1">
      <alignment horizontal="center" wrapText="1"/>
    </xf>
    <xf numFmtId="49" fontId="22" fillId="18" borderId="33" xfId="0" applyNumberFormat="1" applyFont="1" applyFill="1" applyBorder="1" applyAlignment="1">
      <alignment horizontal="center" wrapText="1"/>
    </xf>
    <xf numFmtId="49" fontId="22" fillId="18" borderId="65" xfId="0" applyNumberFormat="1" applyFont="1" applyFill="1" applyBorder="1" applyAlignment="1">
      <alignment horizontal="center"/>
    </xf>
    <xf numFmtId="49" fontId="22" fillId="18" borderId="11" xfId="0" applyNumberFormat="1" applyFont="1" applyFill="1" applyBorder="1" applyAlignment="1">
      <alignment horizontal="center"/>
    </xf>
    <xf numFmtId="49" fontId="22" fillId="18" borderId="12" xfId="0" applyNumberFormat="1" applyFont="1" applyFill="1" applyBorder="1" applyAlignment="1">
      <alignment horizontal="center"/>
    </xf>
    <xf numFmtId="49" fontId="22" fillId="0" borderId="52" xfId="0" applyNumberFormat="1" applyFont="1" applyBorder="1" applyAlignment="1" applyProtection="1">
      <alignment horizontal="center" wrapText="1"/>
      <protection locked="0"/>
    </xf>
    <xf numFmtId="49" fontId="22" fillId="0" borderId="33" xfId="0" applyNumberFormat="1" applyFont="1" applyBorder="1" applyAlignment="1" applyProtection="1">
      <alignment horizontal="center" wrapText="1"/>
      <protection locked="0"/>
    </xf>
    <xf numFmtId="49" fontId="22" fillId="19" borderId="52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34"/>
  <sheetViews>
    <sheetView tabSelected="1" topLeftCell="A283" workbookViewId="0">
      <selection activeCell="P312" sqref="P312"/>
    </sheetView>
  </sheetViews>
  <sheetFormatPr defaultRowHeight="12.75" x14ac:dyDescent="0.2"/>
  <cols>
    <col min="1" max="1" width="45.7109375" customWidth="1"/>
    <col min="2" max="2" width="5.28515625" customWidth="1"/>
    <col min="3" max="3" width="5" customWidth="1"/>
    <col min="4" max="4" width="6.7109375" customWidth="1"/>
    <col min="5" max="5" width="8.42578125" customWidth="1"/>
    <col min="6" max="6" width="5.7109375" customWidth="1"/>
    <col min="7" max="7" width="5" customWidth="1"/>
    <col min="8" max="8" width="16.28515625" customWidth="1"/>
    <col min="9" max="9" width="15.42578125" customWidth="1"/>
    <col min="10" max="10" width="15.5703125" customWidth="1"/>
    <col min="11" max="11" width="24.28515625" hidden="1" customWidth="1"/>
    <col min="12" max="12" width="34.7109375" hidden="1" customWidth="1"/>
  </cols>
  <sheetData>
    <row r="1" spans="1:12" ht="15.75" thickBot="1" x14ac:dyDescent="0.3">
      <c r="A1" s="196" t="s">
        <v>35</v>
      </c>
      <c r="B1" s="196"/>
      <c r="C1" s="196"/>
      <c r="D1" s="196"/>
      <c r="E1" s="196"/>
      <c r="F1" s="196"/>
      <c r="G1" s="196"/>
      <c r="H1" s="196"/>
      <c r="I1" s="197"/>
      <c r="J1" s="1" t="s">
        <v>3</v>
      </c>
      <c r="K1" s="21" t="s">
        <v>62</v>
      </c>
      <c r="L1" s="4"/>
    </row>
    <row r="2" spans="1:12" x14ac:dyDescent="0.2">
      <c r="A2" s="5"/>
      <c r="B2" s="3"/>
      <c r="C2" s="2"/>
      <c r="D2" s="2"/>
      <c r="E2" s="2"/>
      <c r="F2" s="2"/>
      <c r="G2" s="2"/>
      <c r="H2" s="4"/>
      <c r="I2" s="4"/>
      <c r="J2" s="56" t="s">
        <v>19</v>
      </c>
      <c r="K2" s="21" t="s">
        <v>65</v>
      </c>
      <c r="L2" s="4"/>
    </row>
    <row r="3" spans="1:12" x14ac:dyDescent="0.2">
      <c r="A3" s="30" t="s">
        <v>49</v>
      </c>
      <c r="B3" s="200" t="s">
        <v>59</v>
      </c>
      <c r="C3" s="200"/>
      <c r="D3" s="200"/>
      <c r="E3" s="21"/>
      <c r="F3" s="21"/>
      <c r="G3" s="201"/>
      <c r="H3" s="201"/>
      <c r="I3" s="30" t="s">
        <v>22</v>
      </c>
      <c r="J3" s="80">
        <v>44256</v>
      </c>
      <c r="K3" s="21" t="s">
        <v>8</v>
      </c>
      <c r="L3" s="4"/>
    </row>
    <row r="4" spans="1:12" x14ac:dyDescent="0.2">
      <c r="A4" s="3"/>
      <c r="B4" s="3"/>
      <c r="C4" s="3"/>
      <c r="D4" s="3"/>
      <c r="E4" s="3"/>
      <c r="F4" s="3"/>
      <c r="G4" s="3"/>
      <c r="H4" s="6"/>
      <c r="I4" s="31" t="s">
        <v>21</v>
      </c>
      <c r="J4" s="57" t="s">
        <v>60</v>
      </c>
      <c r="K4" s="21" t="s">
        <v>66</v>
      </c>
      <c r="L4" s="4"/>
    </row>
    <row r="5" spans="1:12" x14ac:dyDescent="0.2">
      <c r="A5" s="3" t="s">
        <v>36</v>
      </c>
      <c r="B5" s="198" t="s">
        <v>61</v>
      </c>
      <c r="C5" s="198"/>
      <c r="D5" s="198"/>
      <c r="E5" s="198"/>
      <c r="F5" s="198"/>
      <c r="G5" s="198"/>
      <c r="H5" s="198"/>
      <c r="I5" s="31" t="s">
        <v>30</v>
      </c>
      <c r="J5" s="58" t="s">
        <v>62</v>
      </c>
      <c r="K5" s="21"/>
      <c r="L5" s="4"/>
    </row>
    <row r="6" spans="1:12" x14ac:dyDescent="0.2">
      <c r="A6" s="3" t="s">
        <v>37</v>
      </c>
      <c r="B6" s="199" t="s">
        <v>58</v>
      </c>
      <c r="C6" s="199"/>
      <c r="D6" s="199"/>
      <c r="E6" s="199"/>
      <c r="F6" s="199"/>
      <c r="G6" s="199"/>
      <c r="H6" s="199"/>
      <c r="I6" s="31" t="s">
        <v>56</v>
      </c>
      <c r="J6" s="58" t="s">
        <v>67</v>
      </c>
      <c r="K6" s="21" t="s">
        <v>65</v>
      </c>
      <c r="L6" s="4"/>
    </row>
    <row r="7" spans="1:12" x14ac:dyDescent="0.2">
      <c r="A7" s="7" t="s">
        <v>57</v>
      </c>
      <c r="B7" s="3"/>
      <c r="C7" s="3"/>
      <c r="D7" s="3"/>
      <c r="E7" s="3"/>
      <c r="F7" s="3"/>
      <c r="G7" s="3"/>
      <c r="H7" s="6"/>
      <c r="I7" s="31"/>
      <c r="J7" s="58"/>
      <c r="K7" s="21"/>
    </row>
    <row r="8" spans="1:12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59" t="s">
        <v>0</v>
      </c>
      <c r="K8" s="21" t="s">
        <v>63</v>
      </c>
    </row>
    <row r="9" spans="1:12" ht="15" x14ac:dyDescent="0.25">
      <c r="A9" s="202" t="s">
        <v>29</v>
      </c>
      <c r="B9" s="202"/>
      <c r="C9" s="202"/>
      <c r="D9" s="202"/>
      <c r="E9" s="202"/>
      <c r="F9" s="202"/>
      <c r="G9" s="202"/>
      <c r="H9" s="202"/>
      <c r="I9" s="202"/>
      <c r="J9" s="202"/>
      <c r="K9" s="78" t="s">
        <v>64</v>
      </c>
    </row>
    <row r="10" spans="1:12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79"/>
    </row>
    <row r="11" spans="1:12" ht="12.75" customHeight="1" x14ac:dyDescent="0.2">
      <c r="A11" s="153" t="s">
        <v>38</v>
      </c>
      <c r="B11" s="153" t="s">
        <v>39</v>
      </c>
      <c r="C11" s="159" t="s">
        <v>40</v>
      </c>
      <c r="D11" s="160"/>
      <c r="E11" s="160"/>
      <c r="F11" s="160"/>
      <c r="G11" s="161"/>
      <c r="H11" s="153" t="s">
        <v>41</v>
      </c>
      <c r="I11" s="153" t="s">
        <v>23</v>
      </c>
      <c r="J11" s="153" t="s">
        <v>42</v>
      </c>
      <c r="K11" s="71"/>
    </row>
    <row r="12" spans="1:12" x14ac:dyDescent="0.2">
      <c r="A12" s="154"/>
      <c r="B12" s="154"/>
      <c r="C12" s="162"/>
      <c r="D12" s="163"/>
      <c r="E12" s="163"/>
      <c r="F12" s="163"/>
      <c r="G12" s="164"/>
      <c r="H12" s="154"/>
      <c r="I12" s="154"/>
      <c r="J12" s="154"/>
      <c r="K12" s="71"/>
    </row>
    <row r="13" spans="1:12" x14ac:dyDescent="0.2">
      <c r="A13" s="155"/>
      <c r="B13" s="155"/>
      <c r="C13" s="165"/>
      <c r="D13" s="166"/>
      <c r="E13" s="166"/>
      <c r="F13" s="166"/>
      <c r="G13" s="167"/>
      <c r="H13" s="155"/>
      <c r="I13" s="155"/>
      <c r="J13" s="155"/>
      <c r="K13" s="71"/>
    </row>
    <row r="14" spans="1:12" ht="13.5" thickBot="1" x14ac:dyDescent="0.25">
      <c r="A14" s="45">
        <v>1</v>
      </c>
      <c r="B14" s="12">
        <v>2</v>
      </c>
      <c r="C14" s="190">
        <v>3</v>
      </c>
      <c r="D14" s="191"/>
      <c r="E14" s="191"/>
      <c r="F14" s="191"/>
      <c r="G14" s="192"/>
      <c r="H14" s="13" t="s">
        <v>2</v>
      </c>
      <c r="I14" s="13" t="s">
        <v>25</v>
      </c>
      <c r="J14" s="13" t="s">
        <v>26</v>
      </c>
      <c r="K14" s="72"/>
    </row>
    <row r="15" spans="1:12" ht="15" x14ac:dyDescent="0.2">
      <c r="A15" s="46" t="s">
        <v>28</v>
      </c>
      <c r="B15" s="34" t="s">
        <v>6</v>
      </c>
      <c r="C15" s="156" t="s">
        <v>17</v>
      </c>
      <c r="D15" s="157"/>
      <c r="E15" s="157"/>
      <c r="F15" s="157"/>
      <c r="G15" s="158"/>
      <c r="H15" s="89">
        <v>13249670</v>
      </c>
      <c r="I15" s="89">
        <v>1367699.42</v>
      </c>
      <c r="J15" s="90">
        <v>11881970.58</v>
      </c>
    </row>
    <row r="16" spans="1:12" ht="15" x14ac:dyDescent="0.2">
      <c r="A16" s="47" t="s">
        <v>4</v>
      </c>
      <c r="B16" s="41"/>
      <c r="C16" s="203"/>
      <c r="D16" s="204"/>
      <c r="E16" s="204"/>
      <c r="F16" s="204"/>
      <c r="G16" s="205"/>
      <c r="H16" s="91"/>
      <c r="I16" s="92"/>
      <c r="J16" s="93"/>
    </row>
    <row r="17" spans="1:12" ht="30" x14ac:dyDescent="0.2">
      <c r="A17" s="63" t="s">
        <v>447</v>
      </c>
      <c r="B17" s="64" t="s">
        <v>6</v>
      </c>
      <c r="C17" s="94" t="s">
        <v>69</v>
      </c>
      <c r="D17" s="168" t="s">
        <v>448</v>
      </c>
      <c r="E17" s="211"/>
      <c r="F17" s="211"/>
      <c r="G17" s="212"/>
      <c r="H17" s="95">
        <v>3366900</v>
      </c>
      <c r="I17" s="96">
        <v>261537.92000000001</v>
      </c>
      <c r="J17" s="97">
        <v>3105362.08</v>
      </c>
      <c r="K17" s="75" t="str">
        <f t="shared" ref="K17:K48" si="0">C17 &amp; D17 &amp; G17</f>
        <v>00010000000000000000</v>
      </c>
      <c r="L17" s="65" t="s">
        <v>419</v>
      </c>
    </row>
    <row r="18" spans="1:12" ht="30" x14ac:dyDescent="0.2">
      <c r="A18" s="63" t="s">
        <v>449</v>
      </c>
      <c r="B18" s="64" t="s">
        <v>6</v>
      </c>
      <c r="C18" s="94" t="s">
        <v>69</v>
      </c>
      <c r="D18" s="168" t="s">
        <v>450</v>
      </c>
      <c r="E18" s="211"/>
      <c r="F18" s="211"/>
      <c r="G18" s="212"/>
      <c r="H18" s="95">
        <v>307900</v>
      </c>
      <c r="I18" s="96">
        <v>21651.22</v>
      </c>
      <c r="J18" s="97">
        <v>286248.78000000003</v>
      </c>
      <c r="K18" s="75" t="str">
        <f t="shared" si="0"/>
        <v>00010100000000000000</v>
      </c>
      <c r="L18" s="65" t="s">
        <v>451</v>
      </c>
    </row>
    <row r="19" spans="1:12" ht="30" x14ac:dyDescent="0.2">
      <c r="A19" s="63" t="s">
        <v>452</v>
      </c>
      <c r="B19" s="64" t="s">
        <v>6</v>
      </c>
      <c r="C19" s="94" t="s">
        <v>69</v>
      </c>
      <c r="D19" s="168" t="s">
        <v>453</v>
      </c>
      <c r="E19" s="211"/>
      <c r="F19" s="211"/>
      <c r="G19" s="212"/>
      <c r="H19" s="95">
        <v>307900</v>
      </c>
      <c r="I19" s="96">
        <v>21651.22</v>
      </c>
      <c r="J19" s="97">
        <v>286248.78000000003</v>
      </c>
      <c r="K19" s="75" t="str">
        <f t="shared" si="0"/>
        <v>00010102000010000110</v>
      </c>
      <c r="L19" s="65" t="s">
        <v>454</v>
      </c>
    </row>
    <row r="20" spans="1:12" s="55" customFormat="1" ht="56.25" x14ac:dyDescent="0.2">
      <c r="A20" s="53" t="s">
        <v>455</v>
      </c>
      <c r="B20" s="52" t="s">
        <v>6</v>
      </c>
      <c r="C20" s="98" t="s">
        <v>69</v>
      </c>
      <c r="D20" s="176" t="s">
        <v>456</v>
      </c>
      <c r="E20" s="209"/>
      <c r="F20" s="209"/>
      <c r="G20" s="210"/>
      <c r="H20" s="99">
        <v>307900</v>
      </c>
      <c r="I20" s="100">
        <v>21651.22</v>
      </c>
      <c r="J20" s="101">
        <f>IF(IF(H20="",0,H20)=0,0,(IF(H20&gt;0,IF(I20&gt;H20,0,H20-I20),IF(I20&gt;H20,H20-I20,0))))</f>
        <v>286248.78000000003</v>
      </c>
      <c r="K20" s="76" t="str">
        <f t="shared" si="0"/>
        <v>00010102010010000110</v>
      </c>
      <c r="L20" s="54" t="str">
        <f>C20 &amp; D20 &amp; G20</f>
        <v>00010102010010000110</v>
      </c>
    </row>
    <row r="21" spans="1:12" ht="30" x14ac:dyDescent="0.2">
      <c r="A21" s="63" t="s">
        <v>457</v>
      </c>
      <c r="B21" s="64" t="s">
        <v>6</v>
      </c>
      <c r="C21" s="94" t="s">
        <v>69</v>
      </c>
      <c r="D21" s="168" t="s">
        <v>458</v>
      </c>
      <c r="E21" s="211"/>
      <c r="F21" s="211"/>
      <c r="G21" s="212"/>
      <c r="H21" s="95">
        <v>1412300</v>
      </c>
      <c r="I21" s="96">
        <v>108761.11</v>
      </c>
      <c r="J21" s="97">
        <v>1303538.8899999999</v>
      </c>
      <c r="K21" s="75" t="str">
        <f t="shared" si="0"/>
        <v>00010300000000000000</v>
      </c>
      <c r="L21" s="65" t="s">
        <v>459</v>
      </c>
    </row>
    <row r="22" spans="1:12" ht="30" x14ac:dyDescent="0.2">
      <c r="A22" s="63" t="s">
        <v>460</v>
      </c>
      <c r="B22" s="64" t="s">
        <v>6</v>
      </c>
      <c r="C22" s="94" t="s">
        <v>69</v>
      </c>
      <c r="D22" s="168" t="s">
        <v>461</v>
      </c>
      <c r="E22" s="211"/>
      <c r="F22" s="211"/>
      <c r="G22" s="212"/>
      <c r="H22" s="95">
        <v>1412300</v>
      </c>
      <c r="I22" s="96">
        <v>108761.11</v>
      </c>
      <c r="J22" s="97">
        <v>1303538.8899999999</v>
      </c>
      <c r="K22" s="75" t="str">
        <f t="shared" si="0"/>
        <v>00010302000010000110</v>
      </c>
      <c r="L22" s="65" t="s">
        <v>462</v>
      </c>
    </row>
    <row r="23" spans="1:12" ht="56.25" x14ac:dyDescent="0.2">
      <c r="A23" s="63" t="s">
        <v>463</v>
      </c>
      <c r="B23" s="64" t="s">
        <v>6</v>
      </c>
      <c r="C23" s="94" t="s">
        <v>69</v>
      </c>
      <c r="D23" s="168" t="s">
        <v>464</v>
      </c>
      <c r="E23" s="211"/>
      <c r="F23" s="211"/>
      <c r="G23" s="212"/>
      <c r="H23" s="95">
        <v>647260</v>
      </c>
      <c r="I23" s="96">
        <v>51073.61</v>
      </c>
      <c r="J23" s="97">
        <v>596186.39</v>
      </c>
      <c r="K23" s="75" t="str">
        <f t="shared" si="0"/>
        <v>00010302230010000110</v>
      </c>
      <c r="L23" s="65" t="s">
        <v>465</v>
      </c>
    </row>
    <row r="24" spans="1:12" s="55" customFormat="1" ht="90" x14ac:dyDescent="0.2">
      <c r="A24" s="53" t="s">
        <v>466</v>
      </c>
      <c r="B24" s="52" t="s">
        <v>6</v>
      </c>
      <c r="C24" s="98" t="s">
        <v>69</v>
      </c>
      <c r="D24" s="176" t="s">
        <v>467</v>
      </c>
      <c r="E24" s="209"/>
      <c r="F24" s="209"/>
      <c r="G24" s="210"/>
      <c r="H24" s="99">
        <v>647260</v>
      </c>
      <c r="I24" s="100">
        <v>51073.61</v>
      </c>
      <c r="J24" s="101">
        <f>IF(IF(H24="",0,H24)=0,0,(IF(H24&gt;0,IF(I24&gt;H24,0,H24-I24),IF(I24&gt;H24,H24-I24,0))))</f>
        <v>596186.39</v>
      </c>
      <c r="K24" s="76" t="str">
        <f t="shared" si="0"/>
        <v>00010302231010000110</v>
      </c>
      <c r="L24" s="54" t="str">
        <f>C24 &amp; D24 &amp; G24</f>
        <v>00010302231010000110</v>
      </c>
    </row>
    <row r="25" spans="1:12" ht="78.75" x14ac:dyDescent="0.2">
      <c r="A25" s="63" t="s">
        <v>468</v>
      </c>
      <c r="B25" s="64" t="s">
        <v>6</v>
      </c>
      <c r="C25" s="94" t="s">
        <v>69</v>
      </c>
      <c r="D25" s="168" t="s">
        <v>469</v>
      </c>
      <c r="E25" s="211"/>
      <c r="F25" s="211"/>
      <c r="G25" s="212"/>
      <c r="H25" s="95">
        <v>3690</v>
      </c>
      <c r="I25" s="96">
        <v>327.76</v>
      </c>
      <c r="J25" s="97">
        <v>3362.24</v>
      </c>
      <c r="K25" s="75" t="str">
        <f t="shared" si="0"/>
        <v>00010302240010000110</v>
      </c>
      <c r="L25" s="65" t="s">
        <v>470</v>
      </c>
    </row>
    <row r="26" spans="1:12" s="55" customFormat="1" ht="101.25" x14ac:dyDescent="0.2">
      <c r="A26" s="53" t="s">
        <v>471</v>
      </c>
      <c r="B26" s="52" t="s">
        <v>6</v>
      </c>
      <c r="C26" s="98" t="s">
        <v>69</v>
      </c>
      <c r="D26" s="176" t="s">
        <v>472</v>
      </c>
      <c r="E26" s="209"/>
      <c r="F26" s="209"/>
      <c r="G26" s="210"/>
      <c r="H26" s="99">
        <v>3690</v>
      </c>
      <c r="I26" s="100">
        <v>327.76</v>
      </c>
      <c r="J26" s="101">
        <f>IF(IF(H26="",0,H26)=0,0,(IF(H26&gt;0,IF(I26&gt;H26,0,H26-I26),IF(I26&gt;H26,H26-I26,0))))</f>
        <v>3362.24</v>
      </c>
      <c r="K26" s="76" t="str">
        <f t="shared" si="0"/>
        <v>00010302241010000110</v>
      </c>
      <c r="L26" s="54" t="str">
        <f>C26 &amp; D26 &amp; G26</f>
        <v>00010302241010000110</v>
      </c>
    </row>
    <row r="27" spans="1:12" ht="56.25" x14ac:dyDescent="0.2">
      <c r="A27" s="63" t="s">
        <v>473</v>
      </c>
      <c r="B27" s="64" t="s">
        <v>6</v>
      </c>
      <c r="C27" s="94" t="s">
        <v>69</v>
      </c>
      <c r="D27" s="168" t="s">
        <v>474</v>
      </c>
      <c r="E27" s="211"/>
      <c r="F27" s="211"/>
      <c r="G27" s="212"/>
      <c r="H27" s="95">
        <v>851430</v>
      </c>
      <c r="I27" s="96">
        <v>67718.23</v>
      </c>
      <c r="J27" s="97">
        <v>783711.77</v>
      </c>
      <c r="K27" s="75" t="str">
        <f t="shared" si="0"/>
        <v>00010302250010000110</v>
      </c>
      <c r="L27" s="65" t="s">
        <v>475</v>
      </c>
    </row>
    <row r="28" spans="1:12" s="55" customFormat="1" ht="90" x14ac:dyDescent="0.2">
      <c r="A28" s="53" t="s">
        <v>476</v>
      </c>
      <c r="B28" s="52" t="s">
        <v>6</v>
      </c>
      <c r="C28" s="98" t="s">
        <v>69</v>
      </c>
      <c r="D28" s="176" t="s">
        <v>477</v>
      </c>
      <c r="E28" s="209"/>
      <c r="F28" s="209"/>
      <c r="G28" s="210"/>
      <c r="H28" s="99">
        <v>851430</v>
      </c>
      <c r="I28" s="100">
        <v>67718.23</v>
      </c>
      <c r="J28" s="101">
        <f>IF(IF(H28="",0,H28)=0,0,(IF(H28&gt;0,IF(I28&gt;H28,0,H28-I28),IF(I28&gt;H28,H28-I28,0))))</f>
        <v>783711.77</v>
      </c>
      <c r="K28" s="76" t="str">
        <f t="shared" si="0"/>
        <v>00010302251010000110</v>
      </c>
      <c r="L28" s="54" t="str">
        <f>C28 &amp; D28 &amp; G28</f>
        <v>00010302251010000110</v>
      </c>
    </row>
    <row r="29" spans="1:12" ht="56.25" x14ac:dyDescent="0.2">
      <c r="A29" s="63" t="s">
        <v>478</v>
      </c>
      <c r="B29" s="64" t="s">
        <v>6</v>
      </c>
      <c r="C29" s="94" t="s">
        <v>69</v>
      </c>
      <c r="D29" s="168" t="s">
        <v>479</v>
      </c>
      <c r="E29" s="211"/>
      <c r="F29" s="211"/>
      <c r="G29" s="212"/>
      <c r="H29" s="95">
        <v>-90080</v>
      </c>
      <c r="I29" s="96">
        <v>-10358.49</v>
      </c>
      <c r="J29" s="97">
        <v>-79721.509999999995</v>
      </c>
      <c r="K29" s="75" t="str">
        <f t="shared" si="0"/>
        <v>00010302260010000110</v>
      </c>
      <c r="L29" s="65" t="s">
        <v>480</v>
      </c>
    </row>
    <row r="30" spans="1:12" s="55" customFormat="1" ht="90" x14ac:dyDescent="0.2">
      <c r="A30" s="53" t="s">
        <v>481</v>
      </c>
      <c r="B30" s="52" t="s">
        <v>6</v>
      </c>
      <c r="C30" s="98" t="s">
        <v>69</v>
      </c>
      <c r="D30" s="176" t="s">
        <v>482</v>
      </c>
      <c r="E30" s="209"/>
      <c r="F30" s="209"/>
      <c r="G30" s="210"/>
      <c r="H30" s="99">
        <v>-90080</v>
      </c>
      <c r="I30" s="100">
        <v>-10358.49</v>
      </c>
      <c r="J30" s="101">
        <f>IF(IF(H30="",0,H30)=0,0,(IF(H30&gt;0,IF(I30&gt;H30,0,H30-I30),IF(I30&gt;H30,H30-I30,0))))</f>
        <v>-79721.509999999995</v>
      </c>
      <c r="K30" s="76" t="str">
        <f t="shared" si="0"/>
        <v>00010302261010000110</v>
      </c>
      <c r="L30" s="54" t="str">
        <f>C30 &amp; D30 &amp; G30</f>
        <v>00010302261010000110</v>
      </c>
    </row>
    <row r="31" spans="1:12" ht="30" x14ac:dyDescent="0.2">
      <c r="A31" s="63" t="s">
        <v>483</v>
      </c>
      <c r="B31" s="64" t="s">
        <v>6</v>
      </c>
      <c r="C31" s="94" t="s">
        <v>69</v>
      </c>
      <c r="D31" s="168" t="s">
        <v>484</v>
      </c>
      <c r="E31" s="211"/>
      <c r="F31" s="211"/>
      <c r="G31" s="212"/>
      <c r="H31" s="95">
        <v>17100</v>
      </c>
      <c r="I31" s="96">
        <v>0</v>
      </c>
      <c r="J31" s="97">
        <v>17100</v>
      </c>
      <c r="K31" s="75" t="str">
        <f t="shared" si="0"/>
        <v>00010500000000000000</v>
      </c>
      <c r="L31" s="65" t="s">
        <v>485</v>
      </c>
    </row>
    <row r="32" spans="1:12" ht="30" x14ac:dyDescent="0.2">
      <c r="A32" s="63" t="s">
        <v>486</v>
      </c>
      <c r="B32" s="64" t="s">
        <v>6</v>
      </c>
      <c r="C32" s="94" t="s">
        <v>69</v>
      </c>
      <c r="D32" s="168" t="s">
        <v>487</v>
      </c>
      <c r="E32" s="211"/>
      <c r="F32" s="211"/>
      <c r="G32" s="212"/>
      <c r="H32" s="95">
        <v>17100</v>
      </c>
      <c r="I32" s="96">
        <v>0</v>
      </c>
      <c r="J32" s="97">
        <v>17100</v>
      </c>
      <c r="K32" s="75" t="str">
        <f t="shared" si="0"/>
        <v>00010503000010000110</v>
      </c>
      <c r="L32" s="65" t="s">
        <v>488</v>
      </c>
    </row>
    <row r="33" spans="1:12" s="55" customFormat="1" ht="30" x14ac:dyDescent="0.2">
      <c r="A33" s="53" t="s">
        <v>486</v>
      </c>
      <c r="B33" s="52" t="s">
        <v>6</v>
      </c>
      <c r="C33" s="98" t="s">
        <v>69</v>
      </c>
      <c r="D33" s="176" t="s">
        <v>489</v>
      </c>
      <c r="E33" s="209"/>
      <c r="F33" s="209"/>
      <c r="G33" s="210"/>
      <c r="H33" s="99">
        <v>17100</v>
      </c>
      <c r="I33" s="100">
        <v>0</v>
      </c>
      <c r="J33" s="101">
        <f>IF(IF(H33="",0,H33)=0,0,(IF(H33&gt;0,IF(I33&gt;H33,0,H33-I33),IF(I33&gt;H33,H33-I33,0))))</f>
        <v>17100</v>
      </c>
      <c r="K33" s="76" t="str">
        <f t="shared" si="0"/>
        <v>00010503010010000110</v>
      </c>
      <c r="L33" s="54" t="str">
        <f>C33 &amp; D33 &amp; G33</f>
        <v>00010503010010000110</v>
      </c>
    </row>
    <row r="34" spans="1:12" ht="30" x14ac:dyDescent="0.2">
      <c r="A34" s="63" t="s">
        <v>490</v>
      </c>
      <c r="B34" s="64" t="s">
        <v>6</v>
      </c>
      <c r="C34" s="94" t="s">
        <v>69</v>
      </c>
      <c r="D34" s="168" t="s">
        <v>491</v>
      </c>
      <c r="E34" s="211"/>
      <c r="F34" s="211"/>
      <c r="G34" s="212"/>
      <c r="H34" s="95">
        <v>1558000</v>
      </c>
      <c r="I34" s="96">
        <v>131125.59</v>
      </c>
      <c r="J34" s="97">
        <v>1426874.41</v>
      </c>
      <c r="K34" s="75" t="str">
        <f t="shared" si="0"/>
        <v>00010600000000000000</v>
      </c>
      <c r="L34" s="65" t="s">
        <v>492</v>
      </c>
    </row>
    <row r="35" spans="1:12" ht="30" x14ac:dyDescent="0.2">
      <c r="A35" s="63" t="s">
        <v>493</v>
      </c>
      <c r="B35" s="64" t="s">
        <v>6</v>
      </c>
      <c r="C35" s="94" t="s">
        <v>69</v>
      </c>
      <c r="D35" s="168" t="s">
        <v>494</v>
      </c>
      <c r="E35" s="211"/>
      <c r="F35" s="211"/>
      <c r="G35" s="212"/>
      <c r="H35" s="95">
        <v>573000</v>
      </c>
      <c r="I35" s="96">
        <v>71976.14</v>
      </c>
      <c r="J35" s="97">
        <v>501023.86</v>
      </c>
      <c r="K35" s="75" t="str">
        <f t="shared" si="0"/>
        <v>00010601000000000110</v>
      </c>
      <c r="L35" s="65" t="s">
        <v>495</v>
      </c>
    </row>
    <row r="36" spans="1:12" s="55" customFormat="1" ht="33.75" x14ac:dyDescent="0.2">
      <c r="A36" s="53" t="s">
        <v>496</v>
      </c>
      <c r="B36" s="52" t="s">
        <v>6</v>
      </c>
      <c r="C36" s="98" t="s">
        <v>69</v>
      </c>
      <c r="D36" s="176" t="s">
        <v>497</v>
      </c>
      <c r="E36" s="209"/>
      <c r="F36" s="209"/>
      <c r="G36" s="210"/>
      <c r="H36" s="99">
        <v>573000</v>
      </c>
      <c r="I36" s="100">
        <v>71976.14</v>
      </c>
      <c r="J36" s="101">
        <f>IF(IF(H36="",0,H36)=0,0,(IF(H36&gt;0,IF(I36&gt;H36,0,H36-I36),IF(I36&gt;H36,H36-I36,0))))</f>
        <v>501023.86</v>
      </c>
      <c r="K36" s="76" t="str">
        <f t="shared" si="0"/>
        <v>00010601030100000110</v>
      </c>
      <c r="L36" s="54" t="str">
        <f>C36 &amp; D36 &amp; G36</f>
        <v>00010601030100000110</v>
      </c>
    </row>
    <row r="37" spans="1:12" ht="30" x14ac:dyDescent="0.2">
      <c r="A37" s="63" t="s">
        <v>498</v>
      </c>
      <c r="B37" s="64" t="s">
        <v>6</v>
      </c>
      <c r="C37" s="94" t="s">
        <v>69</v>
      </c>
      <c r="D37" s="168" t="s">
        <v>499</v>
      </c>
      <c r="E37" s="211"/>
      <c r="F37" s="211"/>
      <c r="G37" s="212"/>
      <c r="H37" s="95">
        <v>985000</v>
      </c>
      <c r="I37" s="96">
        <v>59149.45</v>
      </c>
      <c r="J37" s="97">
        <v>925850.55</v>
      </c>
      <c r="K37" s="75" t="str">
        <f t="shared" si="0"/>
        <v>00010606000000000110</v>
      </c>
      <c r="L37" s="65" t="s">
        <v>500</v>
      </c>
    </row>
    <row r="38" spans="1:12" ht="30" x14ac:dyDescent="0.2">
      <c r="A38" s="63" t="s">
        <v>501</v>
      </c>
      <c r="B38" s="64" t="s">
        <v>6</v>
      </c>
      <c r="C38" s="94" t="s">
        <v>69</v>
      </c>
      <c r="D38" s="168" t="s">
        <v>502</v>
      </c>
      <c r="E38" s="211"/>
      <c r="F38" s="211"/>
      <c r="G38" s="212"/>
      <c r="H38" s="95">
        <v>481400</v>
      </c>
      <c r="I38" s="96">
        <v>37838</v>
      </c>
      <c r="J38" s="97">
        <v>443562</v>
      </c>
      <c r="K38" s="75" t="str">
        <f t="shared" si="0"/>
        <v>00010606030000000110</v>
      </c>
      <c r="L38" s="65" t="s">
        <v>503</v>
      </c>
    </row>
    <row r="39" spans="1:12" s="55" customFormat="1" ht="30" x14ac:dyDescent="0.2">
      <c r="A39" s="53" t="s">
        <v>504</v>
      </c>
      <c r="B39" s="52" t="s">
        <v>6</v>
      </c>
      <c r="C39" s="98" t="s">
        <v>69</v>
      </c>
      <c r="D39" s="176" t="s">
        <v>505</v>
      </c>
      <c r="E39" s="209"/>
      <c r="F39" s="209"/>
      <c r="G39" s="210"/>
      <c r="H39" s="99">
        <v>481400</v>
      </c>
      <c r="I39" s="100">
        <v>37838</v>
      </c>
      <c r="J39" s="101">
        <f>IF(IF(H39="",0,H39)=0,0,(IF(H39&gt;0,IF(I39&gt;H39,0,H39-I39),IF(I39&gt;H39,H39-I39,0))))</f>
        <v>443562</v>
      </c>
      <c r="K39" s="76" t="str">
        <f t="shared" si="0"/>
        <v>00010606033100000110</v>
      </c>
      <c r="L39" s="54" t="str">
        <f>C39 &amp; D39 &amp; G39</f>
        <v>00010606033100000110</v>
      </c>
    </row>
    <row r="40" spans="1:12" ht="30" x14ac:dyDescent="0.2">
      <c r="A40" s="63" t="s">
        <v>506</v>
      </c>
      <c r="B40" s="64" t="s">
        <v>6</v>
      </c>
      <c r="C40" s="94" t="s">
        <v>69</v>
      </c>
      <c r="D40" s="168" t="s">
        <v>507</v>
      </c>
      <c r="E40" s="211"/>
      <c r="F40" s="211"/>
      <c r="G40" s="212"/>
      <c r="H40" s="95">
        <v>503600</v>
      </c>
      <c r="I40" s="96">
        <v>21311.45</v>
      </c>
      <c r="J40" s="97">
        <v>482288.55</v>
      </c>
      <c r="K40" s="75" t="str">
        <f t="shared" si="0"/>
        <v>00010606040000000110</v>
      </c>
      <c r="L40" s="65" t="s">
        <v>508</v>
      </c>
    </row>
    <row r="41" spans="1:12" s="55" customFormat="1" ht="33.75" x14ac:dyDescent="0.2">
      <c r="A41" s="53" t="s">
        <v>509</v>
      </c>
      <c r="B41" s="52" t="s">
        <v>6</v>
      </c>
      <c r="C41" s="98" t="s">
        <v>69</v>
      </c>
      <c r="D41" s="176" t="s">
        <v>510</v>
      </c>
      <c r="E41" s="209"/>
      <c r="F41" s="209"/>
      <c r="G41" s="210"/>
      <c r="H41" s="99">
        <v>503600</v>
      </c>
      <c r="I41" s="100">
        <v>21311.45</v>
      </c>
      <c r="J41" s="101">
        <f>IF(IF(H41="",0,H41)=0,0,(IF(H41&gt;0,IF(I41&gt;H41,0,H41-I41),IF(I41&gt;H41,H41-I41,0))))</f>
        <v>482288.55</v>
      </c>
      <c r="K41" s="76" t="str">
        <f t="shared" si="0"/>
        <v>00010606043100000110</v>
      </c>
      <c r="L41" s="54" t="str">
        <f>C41 &amp; D41 &amp; G41</f>
        <v>00010606043100000110</v>
      </c>
    </row>
    <row r="42" spans="1:12" ht="30" x14ac:dyDescent="0.2">
      <c r="A42" s="63" t="s">
        <v>511</v>
      </c>
      <c r="B42" s="64" t="s">
        <v>6</v>
      </c>
      <c r="C42" s="94" t="s">
        <v>69</v>
      </c>
      <c r="D42" s="168" t="s">
        <v>512</v>
      </c>
      <c r="E42" s="211"/>
      <c r="F42" s="211"/>
      <c r="G42" s="212"/>
      <c r="H42" s="95">
        <v>500</v>
      </c>
      <c r="I42" s="96">
        <v>0</v>
      </c>
      <c r="J42" s="97">
        <v>500</v>
      </c>
      <c r="K42" s="75" t="str">
        <f t="shared" si="0"/>
        <v>00010800000000000000</v>
      </c>
      <c r="L42" s="65" t="s">
        <v>513</v>
      </c>
    </row>
    <row r="43" spans="1:12" ht="33.75" x14ac:dyDescent="0.2">
      <c r="A43" s="63" t="s">
        <v>514</v>
      </c>
      <c r="B43" s="64" t="s">
        <v>6</v>
      </c>
      <c r="C43" s="94" t="s">
        <v>69</v>
      </c>
      <c r="D43" s="168" t="s">
        <v>515</v>
      </c>
      <c r="E43" s="211"/>
      <c r="F43" s="211"/>
      <c r="G43" s="212"/>
      <c r="H43" s="95">
        <v>500</v>
      </c>
      <c r="I43" s="96">
        <v>0</v>
      </c>
      <c r="J43" s="97">
        <v>500</v>
      </c>
      <c r="K43" s="75" t="str">
        <f t="shared" si="0"/>
        <v>00010804000010000110</v>
      </c>
      <c r="L43" s="65" t="s">
        <v>516</v>
      </c>
    </row>
    <row r="44" spans="1:12" s="55" customFormat="1" ht="56.25" x14ac:dyDescent="0.2">
      <c r="A44" s="53" t="s">
        <v>517</v>
      </c>
      <c r="B44" s="52" t="s">
        <v>6</v>
      </c>
      <c r="C44" s="98" t="s">
        <v>69</v>
      </c>
      <c r="D44" s="176" t="s">
        <v>518</v>
      </c>
      <c r="E44" s="209"/>
      <c r="F44" s="209"/>
      <c r="G44" s="210"/>
      <c r="H44" s="99">
        <v>500</v>
      </c>
      <c r="I44" s="100">
        <v>0</v>
      </c>
      <c r="J44" s="101">
        <f>IF(IF(H44="",0,H44)=0,0,(IF(H44&gt;0,IF(I44&gt;H44,0,H44-I44),IF(I44&gt;H44,H44-I44,0))))</f>
        <v>500</v>
      </c>
      <c r="K44" s="76" t="str">
        <f t="shared" si="0"/>
        <v>00010804020010000110</v>
      </c>
      <c r="L44" s="54" t="str">
        <f>C44 &amp; D44 &amp; G44</f>
        <v>00010804020010000110</v>
      </c>
    </row>
    <row r="45" spans="1:12" ht="33.75" x14ac:dyDescent="0.2">
      <c r="A45" s="63" t="s">
        <v>519</v>
      </c>
      <c r="B45" s="64" t="s">
        <v>6</v>
      </c>
      <c r="C45" s="94" t="s">
        <v>69</v>
      </c>
      <c r="D45" s="168" t="s">
        <v>520</v>
      </c>
      <c r="E45" s="211"/>
      <c r="F45" s="211"/>
      <c r="G45" s="212"/>
      <c r="H45" s="95">
        <v>71100</v>
      </c>
      <c r="I45" s="96">
        <v>0</v>
      </c>
      <c r="J45" s="97">
        <v>71100</v>
      </c>
      <c r="K45" s="75" t="str">
        <f t="shared" si="0"/>
        <v>00011100000000000000</v>
      </c>
      <c r="L45" s="65" t="s">
        <v>521</v>
      </c>
    </row>
    <row r="46" spans="1:12" ht="67.5" x14ac:dyDescent="0.2">
      <c r="A46" s="63" t="s">
        <v>522</v>
      </c>
      <c r="B46" s="64" t="s">
        <v>6</v>
      </c>
      <c r="C46" s="94" t="s">
        <v>69</v>
      </c>
      <c r="D46" s="168" t="s">
        <v>523</v>
      </c>
      <c r="E46" s="211"/>
      <c r="F46" s="211"/>
      <c r="G46" s="212"/>
      <c r="H46" s="95">
        <v>71100</v>
      </c>
      <c r="I46" s="96">
        <v>0</v>
      </c>
      <c r="J46" s="97">
        <v>71100</v>
      </c>
      <c r="K46" s="75" t="str">
        <f t="shared" si="0"/>
        <v>00011105000000000120</v>
      </c>
      <c r="L46" s="65" t="s">
        <v>524</v>
      </c>
    </row>
    <row r="47" spans="1:12" ht="67.5" x14ac:dyDescent="0.2">
      <c r="A47" s="63" t="s">
        <v>525</v>
      </c>
      <c r="B47" s="64" t="s">
        <v>6</v>
      </c>
      <c r="C47" s="94" t="s">
        <v>69</v>
      </c>
      <c r="D47" s="168" t="s">
        <v>526</v>
      </c>
      <c r="E47" s="211"/>
      <c r="F47" s="211"/>
      <c r="G47" s="212"/>
      <c r="H47" s="95">
        <v>71100</v>
      </c>
      <c r="I47" s="96">
        <v>0</v>
      </c>
      <c r="J47" s="97">
        <v>71100</v>
      </c>
      <c r="K47" s="75" t="str">
        <f t="shared" si="0"/>
        <v>00011105020000000120</v>
      </c>
      <c r="L47" s="65" t="s">
        <v>527</v>
      </c>
    </row>
    <row r="48" spans="1:12" s="55" customFormat="1" ht="56.25" x14ac:dyDescent="0.2">
      <c r="A48" s="53" t="s">
        <v>528</v>
      </c>
      <c r="B48" s="52" t="s">
        <v>6</v>
      </c>
      <c r="C48" s="98" t="s">
        <v>69</v>
      </c>
      <c r="D48" s="176" t="s">
        <v>529</v>
      </c>
      <c r="E48" s="209"/>
      <c r="F48" s="209"/>
      <c r="G48" s="210"/>
      <c r="H48" s="99">
        <v>71100</v>
      </c>
      <c r="I48" s="100">
        <v>0</v>
      </c>
      <c r="J48" s="101">
        <f>IF(IF(H48="",0,H48)=0,0,(IF(H48&gt;0,IF(I48&gt;H48,0,H48-I48),IF(I48&gt;H48,H48-I48,0))))</f>
        <v>71100</v>
      </c>
      <c r="K48" s="76" t="str">
        <f t="shared" si="0"/>
        <v>00011105025100000120</v>
      </c>
      <c r="L48" s="54" t="str">
        <f>C48 &amp; D48 &amp; G48</f>
        <v>00011105025100000120</v>
      </c>
    </row>
    <row r="49" spans="1:12" ht="30" x14ac:dyDescent="0.2">
      <c r="A49" s="63" t="s">
        <v>530</v>
      </c>
      <c r="B49" s="64" t="s">
        <v>6</v>
      </c>
      <c r="C49" s="94" t="s">
        <v>69</v>
      </c>
      <c r="D49" s="168" t="s">
        <v>531</v>
      </c>
      <c r="E49" s="211"/>
      <c r="F49" s="211"/>
      <c r="G49" s="212"/>
      <c r="H49" s="95">
        <v>9882770</v>
      </c>
      <c r="I49" s="96">
        <v>1106161.5</v>
      </c>
      <c r="J49" s="97">
        <v>8776608.5</v>
      </c>
      <c r="K49" s="75" t="str">
        <f t="shared" ref="K49:K66" si="1">C49 &amp; D49 &amp; G49</f>
        <v>00020000000000000000</v>
      </c>
      <c r="L49" s="65" t="s">
        <v>532</v>
      </c>
    </row>
    <row r="50" spans="1:12" ht="33.75" x14ac:dyDescent="0.2">
      <c r="A50" s="63" t="s">
        <v>533</v>
      </c>
      <c r="B50" s="64" t="s">
        <v>6</v>
      </c>
      <c r="C50" s="94" t="s">
        <v>69</v>
      </c>
      <c r="D50" s="168" t="s">
        <v>534</v>
      </c>
      <c r="E50" s="211"/>
      <c r="F50" s="211"/>
      <c r="G50" s="212"/>
      <c r="H50" s="95">
        <v>9882770</v>
      </c>
      <c r="I50" s="96">
        <v>1106161.5</v>
      </c>
      <c r="J50" s="97">
        <v>8776608.5</v>
      </c>
      <c r="K50" s="75" t="str">
        <f t="shared" si="1"/>
        <v>00020200000000000000</v>
      </c>
      <c r="L50" s="65" t="s">
        <v>535</v>
      </c>
    </row>
    <row r="51" spans="1:12" ht="30" x14ac:dyDescent="0.2">
      <c r="A51" s="63" t="s">
        <v>536</v>
      </c>
      <c r="B51" s="64" t="s">
        <v>6</v>
      </c>
      <c r="C51" s="94" t="s">
        <v>69</v>
      </c>
      <c r="D51" s="168" t="s">
        <v>537</v>
      </c>
      <c r="E51" s="211"/>
      <c r="F51" s="211"/>
      <c r="G51" s="212"/>
      <c r="H51" s="95">
        <v>7173000</v>
      </c>
      <c r="I51" s="96">
        <v>956366</v>
      </c>
      <c r="J51" s="97">
        <v>6216634</v>
      </c>
      <c r="K51" s="75" t="str">
        <f t="shared" si="1"/>
        <v>00020210000000000150</v>
      </c>
      <c r="L51" s="65" t="s">
        <v>538</v>
      </c>
    </row>
    <row r="52" spans="1:12" ht="33.75" x14ac:dyDescent="0.2">
      <c r="A52" s="63" t="s">
        <v>539</v>
      </c>
      <c r="B52" s="64" t="s">
        <v>6</v>
      </c>
      <c r="C52" s="94" t="s">
        <v>69</v>
      </c>
      <c r="D52" s="168" t="s">
        <v>540</v>
      </c>
      <c r="E52" s="211"/>
      <c r="F52" s="211"/>
      <c r="G52" s="212"/>
      <c r="H52" s="95">
        <v>7173000</v>
      </c>
      <c r="I52" s="96">
        <v>956366</v>
      </c>
      <c r="J52" s="97">
        <v>6216634</v>
      </c>
      <c r="K52" s="75" t="str">
        <f t="shared" si="1"/>
        <v>00020216001000000150</v>
      </c>
      <c r="L52" s="65" t="s">
        <v>541</v>
      </c>
    </row>
    <row r="53" spans="1:12" s="55" customFormat="1" ht="33.75" x14ac:dyDescent="0.2">
      <c r="A53" s="53" t="s">
        <v>542</v>
      </c>
      <c r="B53" s="52" t="s">
        <v>6</v>
      </c>
      <c r="C53" s="98" t="s">
        <v>69</v>
      </c>
      <c r="D53" s="176" t="s">
        <v>543</v>
      </c>
      <c r="E53" s="209"/>
      <c r="F53" s="209"/>
      <c r="G53" s="210"/>
      <c r="H53" s="99">
        <v>7173000</v>
      </c>
      <c r="I53" s="100">
        <v>956366</v>
      </c>
      <c r="J53" s="101">
        <f>IF(IF(H53="",0,H53)=0,0,(IF(H53&gt;0,IF(I53&gt;H53,0,H53-I53),IF(I53&gt;H53,H53-I53,0))))</f>
        <v>6216634</v>
      </c>
      <c r="K53" s="76" t="str">
        <f t="shared" si="1"/>
        <v>00020216001100000150</v>
      </c>
      <c r="L53" s="54" t="str">
        <f>C53 &amp; D53 &amp; G53</f>
        <v>00020216001100000150</v>
      </c>
    </row>
    <row r="54" spans="1:12" ht="30" x14ac:dyDescent="0.2">
      <c r="A54" s="63" t="s">
        <v>544</v>
      </c>
      <c r="B54" s="64" t="s">
        <v>6</v>
      </c>
      <c r="C54" s="94" t="s">
        <v>69</v>
      </c>
      <c r="D54" s="168" t="s">
        <v>545</v>
      </c>
      <c r="E54" s="211"/>
      <c r="F54" s="211"/>
      <c r="G54" s="212"/>
      <c r="H54" s="95">
        <v>2043000</v>
      </c>
      <c r="I54" s="96">
        <v>0</v>
      </c>
      <c r="J54" s="97">
        <v>2043000</v>
      </c>
      <c r="K54" s="75" t="str">
        <f t="shared" si="1"/>
        <v>00020220000000000150</v>
      </c>
      <c r="L54" s="65" t="s">
        <v>546</v>
      </c>
    </row>
    <row r="55" spans="1:12" ht="30" x14ac:dyDescent="0.2">
      <c r="A55" s="63" t="s">
        <v>547</v>
      </c>
      <c r="B55" s="64" t="s">
        <v>6</v>
      </c>
      <c r="C55" s="94" t="s">
        <v>69</v>
      </c>
      <c r="D55" s="168" t="s">
        <v>548</v>
      </c>
      <c r="E55" s="211"/>
      <c r="F55" s="211"/>
      <c r="G55" s="212"/>
      <c r="H55" s="95">
        <v>221000</v>
      </c>
      <c r="I55" s="96">
        <v>0</v>
      </c>
      <c r="J55" s="97">
        <v>221000</v>
      </c>
      <c r="K55" s="75" t="str">
        <f t="shared" si="1"/>
        <v>00020225576000000150</v>
      </c>
      <c r="L55" s="65" t="s">
        <v>549</v>
      </c>
    </row>
    <row r="56" spans="1:12" s="55" customFormat="1" ht="30" x14ac:dyDescent="0.2">
      <c r="A56" s="53" t="s">
        <v>550</v>
      </c>
      <c r="B56" s="52" t="s">
        <v>6</v>
      </c>
      <c r="C56" s="98" t="s">
        <v>69</v>
      </c>
      <c r="D56" s="176" t="s">
        <v>551</v>
      </c>
      <c r="E56" s="209"/>
      <c r="F56" s="209"/>
      <c r="G56" s="210"/>
      <c r="H56" s="99">
        <v>221000</v>
      </c>
      <c r="I56" s="100">
        <v>0</v>
      </c>
      <c r="J56" s="101">
        <f>IF(IF(H56="",0,H56)=0,0,(IF(H56&gt;0,IF(I56&gt;H56,0,H56-I56),IF(I56&gt;H56,H56-I56,0))))</f>
        <v>221000</v>
      </c>
      <c r="K56" s="76" t="str">
        <f t="shared" si="1"/>
        <v>00020225576100000150</v>
      </c>
      <c r="L56" s="54" t="str">
        <f>C56 &amp; D56 &amp; G56</f>
        <v>00020225576100000150</v>
      </c>
    </row>
    <row r="57" spans="1:12" ht="30" x14ac:dyDescent="0.2">
      <c r="A57" s="63" t="s">
        <v>552</v>
      </c>
      <c r="B57" s="64" t="s">
        <v>6</v>
      </c>
      <c r="C57" s="94" t="s">
        <v>69</v>
      </c>
      <c r="D57" s="168" t="s">
        <v>553</v>
      </c>
      <c r="E57" s="211"/>
      <c r="F57" s="211"/>
      <c r="G57" s="212"/>
      <c r="H57" s="95">
        <v>1822000</v>
      </c>
      <c r="I57" s="96">
        <v>0</v>
      </c>
      <c r="J57" s="97">
        <v>1822000</v>
      </c>
      <c r="K57" s="75" t="str">
        <f t="shared" si="1"/>
        <v>00020229999000000150</v>
      </c>
      <c r="L57" s="65" t="s">
        <v>554</v>
      </c>
    </row>
    <row r="58" spans="1:12" s="55" customFormat="1" ht="30" x14ac:dyDescent="0.2">
      <c r="A58" s="53" t="s">
        <v>555</v>
      </c>
      <c r="B58" s="52" t="s">
        <v>6</v>
      </c>
      <c r="C58" s="98" t="s">
        <v>69</v>
      </c>
      <c r="D58" s="176" t="s">
        <v>556</v>
      </c>
      <c r="E58" s="209"/>
      <c r="F58" s="209"/>
      <c r="G58" s="210"/>
      <c r="H58" s="99">
        <v>1822000</v>
      </c>
      <c r="I58" s="100">
        <v>0</v>
      </c>
      <c r="J58" s="101">
        <f>IF(IF(H58="",0,H58)=0,0,(IF(H58&gt;0,IF(I58&gt;H58,0,H58-I58),IF(I58&gt;H58,H58-I58,0))))</f>
        <v>1822000</v>
      </c>
      <c r="K58" s="76" t="str">
        <f t="shared" si="1"/>
        <v>00020229999100000150</v>
      </c>
      <c r="L58" s="54" t="str">
        <f>C58 &amp; D58 &amp; G58</f>
        <v>00020229999100000150</v>
      </c>
    </row>
    <row r="59" spans="1:12" ht="30" x14ac:dyDescent="0.2">
      <c r="A59" s="63" t="s">
        <v>557</v>
      </c>
      <c r="B59" s="64" t="s">
        <v>6</v>
      </c>
      <c r="C59" s="94" t="s">
        <v>69</v>
      </c>
      <c r="D59" s="168" t="s">
        <v>558</v>
      </c>
      <c r="E59" s="211"/>
      <c r="F59" s="211"/>
      <c r="G59" s="212"/>
      <c r="H59" s="95">
        <v>397700</v>
      </c>
      <c r="I59" s="96">
        <v>82535.5</v>
      </c>
      <c r="J59" s="97">
        <v>315164.5</v>
      </c>
      <c r="K59" s="75" t="str">
        <f t="shared" si="1"/>
        <v>00020230000000000150</v>
      </c>
      <c r="L59" s="65" t="s">
        <v>559</v>
      </c>
    </row>
    <row r="60" spans="1:12" ht="33.75" x14ac:dyDescent="0.2">
      <c r="A60" s="63" t="s">
        <v>560</v>
      </c>
      <c r="B60" s="64" t="s">
        <v>6</v>
      </c>
      <c r="C60" s="94" t="s">
        <v>69</v>
      </c>
      <c r="D60" s="168" t="s">
        <v>561</v>
      </c>
      <c r="E60" s="211"/>
      <c r="F60" s="211"/>
      <c r="G60" s="212"/>
      <c r="H60" s="95">
        <v>153200</v>
      </c>
      <c r="I60" s="96">
        <v>21405.5</v>
      </c>
      <c r="J60" s="97">
        <v>131794.5</v>
      </c>
      <c r="K60" s="75" t="str">
        <f t="shared" si="1"/>
        <v>00020230024000000150</v>
      </c>
      <c r="L60" s="65" t="s">
        <v>562</v>
      </c>
    </row>
    <row r="61" spans="1:12" s="55" customFormat="1" ht="33.75" x14ac:dyDescent="0.2">
      <c r="A61" s="53" t="s">
        <v>563</v>
      </c>
      <c r="B61" s="52" t="s">
        <v>6</v>
      </c>
      <c r="C61" s="98" t="s">
        <v>69</v>
      </c>
      <c r="D61" s="176" t="s">
        <v>564</v>
      </c>
      <c r="E61" s="209"/>
      <c r="F61" s="209"/>
      <c r="G61" s="210"/>
      <c r="H61" s="99">
        <v>153200</v>
      </c>
      <c r="I61" s="100">
        <v>21405.5</v>
      </c>
      <c r="J61" s="101">
        <f>IF(IF(H61="",0,H61)=0,0,(IF(H61&gt;0,IF(I61&gt;H61,0,H61-I61),IF(I61&gt;H61,H61-I61,0))))</f>
        <v>131794.5</v>
      </c>
      <c r="K61" s="76" t="str">
        <f t="shared" si="1"/>
        <v>00020230024100000150</v>
      </c>
      <c r="L61" s="54" t="str">
        <f>C61 &amp; D61 &amp; G61</f>
        <v>00020230024100000150</v>
      </c>
    </row>
    <row r="62" spans="1:12" ht="33.75" x14ac:dyDescent="0.2">
      <c r="A62" s="63" t="s">
        <v>565</v>
      </c>
      <c r="B62" s="64" t="s">
        <v>6</v>
      </c>
      <c r="C62" s="94" t="s">
        <v>69</v>
      </c>
      <c r="D62" s="168" t="s">
        <v>566</v>
      </c>
      <c r="E62" s="211"/>
      <c r="F62" s="211"/>
      <c r="G62" s="212"/>
      <c r="H62" s="95">
        <v>244500</v>
      </c>
      <c r="I62" s="96">
        <v>61130</v>
      </c>
      <c r="J62" s="97">
        <v>183370</v>
      </c>
      <c r="K62" s="75" t="str">
        <f t="shared" si="1"/>
        <v>00020235118000000150</v>
      </c>
      <c r="L62" s="65" t="s">
        <v>567</v>
      </c>
    </row>
    <row r="63" spans="1:12" s="55" customFormat="1" ht="33.75" x14ac:dyDescent="0.2">
      <c r="A63" s="53" t="s">
        <v>568</v>
      </c>
      <c r="B63" s="52" t="s">
        <v>6</v>
      </c>
      <c r="C63" s="98" t="s">
        <v>69</v>
      </c>
      <c r="D63" s="176" t="s">
        <v>569</v>
      </c>
      <c r="E63" s="209"/>
      <c r="F63" s="209"/>
      <c r="G63" s="210"/>
      <c r="H63" s="99">
        <v>244500</v>
      </c>
      <c r="I63" s="100">
        <v>61130</v>
      </c>
      <c r="J63" s="101">
        <f>IF(IF(H63="",0,H63)=0,0,(IF(H63&gt;0,IF(I63&gt;H63,0,H63-I63),IF(I63&gt;H63,H63-I63,0))))</f>
        <v>183370</v>
      </c>
      <c r="K63" s="76" t="str">
        <f t="shared" si="1"/>
        <v>00020235118100000150</v>
      </c>
      <c r="L63" s="54" t="str">
        <f>C63 &amp; D63 &amp; G63</f>
        <v>00020235118100000150</v>
      </c>
    </row>
    <row r="64" spans="1:12" ht="30" x14ac:dyDescent="0.2">
      <c r="A64" s="63" t="s">
        <v>206</v>
      </c>
      <c r="B64" s="64" t="s">
        <v>6</v>
      </c>
      <c r="C64" s="94" t="s">
        <v>69</v>
      </c>
      <c r="D64" s="168" t="s">
        <v>570</v>
      </c>
      <c r="E64" s="211"/>
      <c r="F64" s="211"/>
      <c r="G64" s="212"/>
      <c r="H64" s="95">
        <v>269070</v>
      </c>
      <c r="I64" s="96">
        <v>67260</v>
      </c>
      <c r="J64" s="97">
        <v>201810</v>
      </c>
      <c r="K64" s="75" t="str">
        <f t="shared" si="1"/>
        <v>00020240000000000150</v>
      </c>
      <c r="L64" s="65" t="s">
        <v>571</v>
      </c>
    </row>
    <row r="65" spans="1:12" ht="45" x14ac:dyDescent="0.2">
      <c r="A65" s="63" t="s">
        <v>572</v>
      </c>
      <c r="B65" s="64" t="s">
        <v>6</v>
      </c>
      <c r="C65" s="94" t="s">
        <v>69</v>
      </c>
      <c r="D65" s="168" t="s">
        <v>573</v>
      </c>
      <c r="E65" s="211"/>
      <c r="F65" s="211"/>
      <c r="G65" s="212"/>
      <c r="H65" s="95">
        <v>269070</v>
      </c>
      <c r="I65" s="96">
        <v>67260</v>
      </c>
      <c r="J65" s="97">
        <v>201810</v>
      </c>
      <c r="K65" s="75" t="str">
        <f t="shared" si="1"/>
        <v>00020240014000000150</v>
      </c>
      <c r="L65" s="65" t="s">
        <v>574</v>
      </c>
    </row>
    <row r="66" spans="1:12" s="55" customFormat="1" ht="56.25" x14ac:dyDescent="0.2">
      <c r="A66" s="53" t="s">
        <v>575</v>
      </c>
      <c r="B66" s="52" t="s">
        <v>6</v>
      </c>
      <c r="C66" s="98" t="s">
        <v>69</v>
      </c>
      <c r="D66" s="176" t="s">
        <v>576</v>
      </c>
      <c r="E66" s="209"/>
      <c r="F66" s="209"/>
      <c r="G66" s="210"/>
      <c r="H66" s="99">
        <v>269070</v>
      </c>
      <c r="I66" s="100">
        <v>67260</v>
      </c>
      <c r="J66" s="101">
        <f>IF(IF(H66="",0,H66)=0,0,(IF(H66&gt;0,IF(I66&gt;H66,0,H66-I66),IF(I66&gt;H66,H66-I66,0))))</f>
        <v>201810</v>
      </c>
      <c r="K66" s="76" t="str">
        <f t="shared" si="1"/>
        <v>00020240014100000150</v>
      </c>
      <c r="L66" s="54" t="str">
        <f>C66 &amp; D66 &amp; G66</f>
        <v>00020240014100000150</v>
      </c>
    </row>
    <row r="67" spans="1:12" ht="3.75" hidden="1" customHeight="1" thickBot="1" x14ac:dyDescent="0.25">
      <c r="A67" s="14"/>
      <c r="B67" s="26"/>
      <c r="C67" s="18"/>
      <c r="D67" s="27"/>
      <c r="E67" s="27"/>
      <c r="F67" s="27"/>
      <c r="G67" s="27"/>
      <c r="H67" s="32"/>
      <c r="I67" s="33"/>
      <c r="J67" s="42"/>
      <c r="K67" s="73"/>
    </row>
    <row r="68" spans="1:12" x14ac:dyDescent="0.2">
      <c r="A68" s="19"/>
      <c r="B68" s="20"/>
      <c r="C68" s="21"/>
      <c r="D68" s="21"/>
      <c r="E68" s="21"/>
      <c r="F68" s="21"/>
      <c r="G68" s="21"/>
      <c r="H68" s="22"/>
      <c r="I68" s="22"/>
      <c r="J68" s="21"/>
      <c r="K68" s="21"/>
    </row>
    <row r="69" spans="1:12" ht="12.75" customHeight="1" x14ac:dyDescent="0.25">
      <c r="A69" s="202" t="s">
        <v>24</v>
      </c>
      <c r="B69" s="202"/>
      <c r="C69" s="202"/>
      <c r="D69" s="202"/>
      <c r="E69" s="202"/>
      <c r="F69" s="202"/>
      <c r="G69" s="202"/>
      <c r="H69" s="202"/>
      <c r="I69" s="202"/>
      <c r="J69" s="202"/>
      <c r="K69" s="70"/>
    </row>
    <row r="70" spans="1:12" x14ac:dyDescent="0.2">
      <c r="A70" s="8"/>
      <c r="B70" s="8"/>
      <c r="C70" s="9"/>
      <c r="D70" s="9"/>
      <c r="E70" s="9"/>
      <c r="F70" s="9"/>
      <c r="G70" s="9"/>
      <c r="H70" s="10"/>
      <c r="I70" s="10"/>
      <c r="J70" s="31" t="s">
        <v>20</v>
      </c>
      <c r="K70" s="31"/>
    </row>
    <row r="71" spans="1:12" ht="12.75" customHeight="1" x14ac:dyDescent="0.2">
      <c r="A71" s="153" t="s">
        <v>38</v>
      </c>
      <c r="B71" s="153" t="s">
        <v>39</v>
      </c>
      <c r="C71" s="159" t="s">
        <v>43</v>
      </c>
      <c r="D71" s="160"/>
      <c r="E71" s="160"/>
      <c r="F71" s="160"/>
      <c r="G71" s="161"/>
      <c r="H71" s="153" t="s">
        <v>41</v>
      </c>
      <c r="I71" s="153" t="s">
        <v>23</v>
      </c>
      <c r="J71" s="153" t="s">
        <v>42</v>
      </c>
      <c r="K71" s="71"/>
    </row>
    <row r="72" spans="1:12" x14ac:dyDescent="0.2">
      <c r="A72" s="154"/>
      <c r="B72" s="154"/>
      <c r="C72" s="162"/>
      <c r="D72" s="163"/>
      <c r="E72" s="163"/>
      <c r="F72" s="163"/>
      <c r="G72" s="164"/>
      <c r="H72" s="154"/>
      <c r="I72" s="154"/>
      <c r="J72" s="154"/>
      <c r="K72" s="71"/>
    </row>
    <row r="73" spans="1:12" x14ac:dyDescent="0.2">
      <c r="A73" s="155"/>
      <c r="B73" s="155"/>
      <c r="C73" s="165"/>
      <c r="D73" s="166"/>
      <c r="E73" s="166"/>
      <c r="F73" s="166"/>
      <c r="G73" s="167"/>
      <c r="H73" s="155"/>
      <c r="I73" s="155"/>
      <c r="J73" s="155"/>
      <c r="K73" s="71"/>
    </row>
    <row r="74" spans="1:12" ht="13.5" thickBot="1" x14ac:dyDescent="0.25">
      <c r="A74" s="45">
        <v>1</v>
      </c>
      <c r="B74" s="12">
        <v>2</v>
      </c>
      <c r="C74" s="190">
        <v>3</v>
      </c>
      <c r="D74" s="191"/>
      <c r="E74" s="191"/>
      <c r="F74" s="191"/>
      <c r="G74" s="192"/>
      <c r="H74" s="13" t="s">
        <v>2</v>
      </c>
      <c r="I74" s="13" t="s">
        <v>25</v>
      </c>
      <c r="J74" s="13" t="s">
        <v>26</v>
      </c>
      <c r="K74" s="72"/>
    </row>
    <row r="75" spans="1:12" ht="15" x14ac:dyDescent="0.2">
      <c r="A75" s="46" t="s">
        <v>5</v>
      </c>
      <c r="B75" s="34" t="s">
        <v>7</v>
      </c>
      <c r="C75" s="156" t="s">
        <v>17</v>
      </c>
      <c r="D75" s="157"/>
      <c r="E75" s="157"/>
      <c r="F75" s="157"/>
      <c r="G75" s="158"/>
      <c r="H75" s="89">
        <v>13261910</v>
      </c>
      <c r="I75" s="89">
        <v>1691554.39</v>
      </c>
      <c r="J75" s="90">
        <v>11570355.609999999</v>
      </c>
    </row>
    <row r="76" spans="1:12" ht="12.75" customHeight="1" x14ac:dyDescent="0.2">
      <c r="A76" s="48" t="s">
        <v>4</v>
      </c>
      <c r="B76" s="41"/>
      <c r="C76" s="203"/>
      <c r="D76" s="204"/>
      <c r="E76" s="204"/>
      <c r="F76" s="204"/>
      <c r="G76" s="205"/>
      <c r="H76" s="102"/>
      <c r="I76" s="103"/>
      <c r="J76" s="104"/>
    </row>
    <row r="77" spans="1:12" ht="30" x14ac:dyDescent="0.2">
      <c r="A77" s="63" t="s">
        <v>87</v>
      </c>
      <c r="B77" s="64" t="s">
        <v>7</v>
      </c>
      <c r="C77" s="94" t="s">
        <v>69</v>
      </c>
      <c r="D77" s="105" t="s">
        <v>90</v>
      </c>
      <c r="E77" s="168" t="s">
        <v>89</v>
      </c>
      <c r="F77" s="169"/>
      <c r="G77" s="106" t="s">
        <v>69</v>
      </c>
      <c r="H77" s="95">
        <v>5997180</v>
      </c>
      <c r="I77" s="96">
        <v>674336.75</v>
      </c>
      <c r="J77" s="97">
        <v>5322843.25</v>
      </c>
      <c r="K77" s="75" t="str">
        <f t="shared" ref="K77:K140" si="2">C77 &amp; D77 &amp;E77 &amp; F77 &amp; G77</f>
        <v>00001000000000000000</v>
      </c>
      <c r="L77" s="66" t="s">
        <v>88</v>
      </c>
    </row>
    <row r="78" spans="1:12" ht="30" x14ac:dyDescent="0.2">
      <c r="A78" s="63" t="s">
        <v>91</v>
      </c>
      <c r="B78" s="64" t="s">
        <v>7</v>
      </c>
      <c r="C78" s="94" t="s">
        <v>69</v>
      </c>
      <c r="D78" s="105" t="s">
        <v>93</v>
      </c>
      <c r="E78" s="168" t="s">
        <v>89</v>
      </c>
      <c r="F78" s="169"/>
      <c r="G78" s="106" t="s">
        <v>69</v>
      </c>
      <c r="H78" s="95">
        <v>717800</v>
      </c>
      <c r="I78" s="96">
        <v>70512.2</v>
      </c>
      <c r="J78" s="97">
        <v>647287.80000000005</v>
      </c>
      <c r="K78" s="75" t="str">
        <f t="shared" si="2"/>
        <v>00001020000000000000</v>
      </c>
      <c r="L78" s="66" t="s">
        <v>92</v>
      </c>
    </row>
    <row r="79" spans="1:12" ht="45" x14ac:dyDescent="0.2">
      <c r="A79" s="63" t="s">
        <v>94</v>
      </c>
      <c r="B79" s="64" t="s">
        <v>7</v>
      </c>
      <c r="C79" s="94" t="s">
        <v>69</v>
      </c>
      <c r="D79" s="105" t="s">
        <v>93</v>
      </c>
      <c r="E79" s="168" t="s">
        <v>96</v>
      </c>
      <c r="F79" s="169"/>
      <c r="G79" s="106" t="s">
        <v>69</v>
      </c>
      <c r="H79" s="95">
        <v>717800</v>
      </c>
      <c r="I79" s="96">
        <v>70512.2</v>
      </c>
      <c r="J79" s="97">
        <v>647287.80000000005</v>
      </c>
      <c r="K79" s="75" t="str">
        <f t="shared" si="2"/>
        <v>00001029200000000000</v>
      </c>
      <c r="L79" s="66" t="s">
        <v>95</v>
      </c>
    </row>
    <row r="80" spans="1:12" ht="30" x14ac:dyDescent="0.2">
      <c r="A80" s="63" t="s">
        <v>97</v>
      </c>
      <c r="B80" s="64" t="s">
        <v>7</v>
      </c>
      <c r="C80" s="94" t="s">
        <v>69</v>
      </c>
      <c r="D80" s="105" t="s">
        <v>93</v>
      </c>
      <c r="E80" s="168" t="s">
        <v>99</v>
      </c>
      <c r="F80" s="169"/>
      <c r="G80" s="106" t="s">
        <v>69</v>
      </c>
      <c r="H80" s="95">
        <v>717800</v>
      </c>
      <c r="I80" s="96">
        <v>70512.2</v>
      </c>
      <c r="J80" s="97">
        <v>647287.80000000005</v>
      </c>
      <c r="K80" s="75" t="str">
        <f t="shared" si="2"/>
        <v>00001029210000000000</v>
      </c>
      <c r="L80" s="66" t="s">
        <v>98</v>
      </c>
    </row>
    <row r="81" spans="1:12" ht="30" x14ac:dyDescent="0.2">
      <c r="A81" s="63" t="s">
        <v>100</v>
      </c>
      <c r="B81" s="64" t="s">
        <v>7</v>
      </c>
      <c r="C81" s="94" t="s">
        <v>69</v>
      </c>
      <c r="D81" s="105" t="s">
        <v>93</v>
      </c>
      <c r="E81" s="168" t="s">
        <v>102</v>
      </c>
      <c r="F81" s="169"/>
      <c r="G81" s="106" t="s">
        <v>69</v>
      </c>
      <c r="H81" s="95">
        <v>717800</v>
      </c>
      <c r="I81" s="96">
        <v>70512.2</v>
      </c>
      <c r="J81" s="97">
        <v>647287.80000000005</v>
      </c>
      <c r="K81" s="75" t="str">
        <f t="shared" si="2"/>
        <v>00001029210001000000</v>
      </c>
      <c r="L81" s="66" t="s">
        <v>101</v>
      </c>
    </row>
    <row r="82" spans="1:12" ht="56.25" x14ac:dyDescent="0.2">
      <c r="A82" s="63" t="s">
        <v>103</v>
      </c>
      <c r="B82" s="64" t="s">
        <v>7</v>
      </c>
      <c r="C82" s="94" t="s">
        <v>69</v>
      </c>
      <c r="D82" s="105" t="s">
        <v>93</v>
      </c>
      <c r="E82" s="168" t="s">
        <v>102</v>
      </c>
      <c r="F82" s="169"/>
      <c r="G82" s="106" t="s">
        <v>105</v>
      </c>
      <c r="H82" s="95">
        <v>717800</v>
      </c>
      <c r="I82" s="96">
        <v>70512.2</v>
      </c>
      <c r="J82" s="97">
        <v>647287.80000000005</v>
      </c>
      <c r="K82" s="75" t="str">
        <f t="shared" si="2"/>
        <v>00001029210001000100</v>
      </c>
      <c r="L82" s="66" t="s">
        <v>104</v>
      </c>
    </row>
    <row r="83" spans="1:12" ht="30" x14ac:dyDescent="0.2">
      <c r="A83" s="63" t="s">
        <v>106</v>
      </c>
      <c r="B83" s="64" t="s">
        <v>7</v>
      </c>
      <c r="C83" s="94" t="s">
        <v>69</v>
      </c>
      <c r="D83" s="105" t="s">
        <v>93</v>
      </c>
      <c r="E83" s="168" t="s">
        <v>102</v>
      </c>
      <c r="F83" s="169"/>
      <c r="G83" s="106" t="s">
        <v>108</v>
      </c>
      <c r="H83" s="95">
        <v>717800</v>
      </c>
      <c r="I83" s="96">
        <v>70512.2</v>
      </c>
      <c r="J83" s="97">
        <v>647287.80000000005</v>
      </c>
      <c r="K83" s="75" t="str">
        <f t="shared" si="2"/>
        <v>00001029210001000120</v>
      </c>
      <c r="L83" s="66" t="s">
        <v>107</v>
      </c>
    </row>
    <row r="84" spans="1:12" s="55" customFormat="1" ht="30" x14ac:dyDescent="0.2">
      <c r="A84" s="53" t="s">
        <v>109</v>
      </c>
      <c r="B84" s="52" t="s">
        <v>7</v>
      </c>
      <c r="C84" s="98" t="s">
        <v>69</v>
      </c>
      <c r="D84" s="107" t="s">
        <v>93</v>
      </c>
      <c r="E84" s="176" t="s">
        <v>102</v>
      </c>
      <c r="F84" s="177"/>
      <c r="G84" s="108" t="s">
        <v>110</v>
      </c>
      <c r="H84" s="99">
        <v>520500</v>
      </c>
      <c r="I84" s="100">
        <v>58100</v>
      </c>
      <c r="J84" s="101">
        <f>IF(IF(H84="",0,H84)=0,0,(IF(H84&gt;0,IF(I84&gt;H84,0,H84-I84),IF(I84&gt;H84,H84-I84,0))))</f>
        <v>462400</v>
      </c>
      <c r="K84" s="75" t="str">
        <f t="shared" si="2"/>
        <v>00001029210001000121</v>
      </c>
      <c r="L84" s="54" t="str">
        <f>C84 &amp; D84 &amp;E84 &amp; F84 &amp; G84</f>
        <v>00001029210001000121</v>
      </c>
    </row>
    <row r="85" spans="1:12" s="55" customFormat="1" ht="33.75" x14ac:dyDescent="0.2">
      <c r="A85" s="53" t="s">
        <v>111</v>
      </c>
      <c r="B85" s="52" t="s">
        <v>7</v>
      </c>
      <c r="C85" s="98" t="s">
        <v>69</v>
      </c>
      <c r="D85" s="107" t="s">
        <v>93</v>
      </c>
      <c r="E85" s="176" t="s">
        <v>102</v>
      </c>
      <c r="F85" s="177"/>
      <c r="G85" s="108" t="s">
        <v>112</v>
      </c>
      <c r="H85" s="99">
        <v>40100</v>
      </c>
      <c r="I85" s="100">
        <v>0</v>
      </c>
      <c r="J85" s="101">
        <f>IF(IF(H85="",0,H85)=0,0,(IF(H85&gt;0,IF(I85&gt;H85,0,H85-I85),IF(I85&gt;H85,H85-I85,0))))</f>
        <v>40100</v>
      </c>
      <c r="K85" s="75" t="str">
        <f t="shared" si="2"/>
        <v>00001029210001000122</v>
      </c>
      <c r="L85" s="54" t="str">
        <f>C85 &amp; D85 &amp;E85 &amp; F85 &amp; G85</f>
        <v>00001029210001000122</v>
      </c>
    </row>
    <row r="86" spans="1:12" s="55" customFormat="1" ht="33.75" x14ac:dyDescent="0.2">
      <c r="A86" s="53" t="s">
        <v>113</v>
      </c>
      <c r="B86" s="52" t="s">
        <v>7</v>
      </c>
      <c r="C86" s="98" t="s">
        <v>69</v>
      </c>
      <c r="D86" s="107" t="s">
        <v>93</v>
      </c>
      <c r="E86" s="176" t="s">
        <v>102</v>
      </c>
      <c r="F86" s="177"/>
      <c r="G86" s="108" t="s">
        <v>114</v>
      </c>
      <c r="H86" s="99">
        <v>157200</v>
      </c>
      <c r="I86" s="100">
        <v>12412.2</v>
      </c>
      <c r="J86" s="101">
        <f>IF(IF(H86="",0,H86)=0,0,(IF(H86&gt;0,IF(I86&gt;H86,0,H86-I86),IF(I86&gt;H86,H86-I86,0))))</f>
        <v>144787.79999999999</v>
      </c>
      <c r="K86" s="75" t="str">
        <f t="shared" si="2"/>
        <v>00001029210001000129</v>
      </c>
      <c r="L86" s="54" t="str">
        <f>C86 &amp; D86 &amp;E86 &amp; F86 &amp; G86</f>
        <v>00001029210001000129</v>
      </c>
    </row>
    <row r="87" spans="1:12" ht="45" x14ac:dyDescent="0.2">
      <c r="A87" s="63" t="s">
        <v>115</v>
      </c>
      <c r="B87" s="64" t="s">
        <v>7</v>
      </c>
      <c r="C87" s="94" t="s">
        <v>69</v>
      </c>
      <c r="D87" s="105" t="s">
        <v>117</v>
      </c>
      <c r="E87" s="168" t="s">
        <v>89</v>
      </c>
      <c r="F87" s="169"/>
      <c r="G87" s="106" t="s">
        <v>69</v>
      </c>
      <c r="H87" s="95">
        <v>4780370</v>
      </c>
      <c r="I87" s="96">
        <v>504024.55</v>
      </c>
      <c r="J87" s="97">
        <v>4276345.45</v>
      </c>
      <c r="K87" s="75" t="str">
        <f t="shared" si="2"/>
        <v>00001040000000000000</v>
      </c>
      <c r="L87" s="66" t="s">
        <v>116</v>
      </c>
    </row>
    <row r="88" spans="1:12" ht="45" x14ac:dyDescent="0.2">
      <c r="A88" s="63" t="s">
        <v>94</v>
      </c>
      <c r="B88" s="64" t="s">
        <v>7</v>
      </c>
      <c r="C88" s="94" t="s">
        <v>69</v>
      </c>
      <c r="D88" s="105" t="s">
        <v>117</v>
      </c>
      <c r="E88" s="168" t="s">
        <v>96</v>
      </c>
      <c r="F88" s="169"/>
      <c r="G88" s="106" t="s">
        <v>69</v>
      </c>
      <c r="H88" s="95">
        <v>4780370</v>
      </c>
      <c r="I88" s="96">
        <v>504024.55</v>
      </c>
      <c r="J88" s="97">
        <v>4276345.45</v>
      </c>
      <c r="K88" s="75" t="str">
        <f t="shared" si="2"/>
        <v>00001049200000000000</v>
      </c>
      <c r="L88" s="66" t="s">
        <v>118</v>
      </c>
    </row>
    <row r="89" spans="1:12" ht="30" x14ac:dyDescent="0.2">
      <c r="A89" s="63" t="s">
        <v>119</v>
      </c>
      <c r="B89" s="64" t="s">
        <v>7</v>
      </c>
      <c r="C89" s="94" t="s">
        <v>69</v>
      </c>
      <c r="D89" s="105" t="s">
        <v>117</v>
      </c>
      <c r="E89" s="168" t="s">
        <v>121</v>
      </c>
      <c r="F89" s="169"/>
      <c r="G89" s="106" t="s">
        <v>69</v>
      </c>
      <c r="H89" s="95">
        <v>4780370</v>
      </c>
      <c r="I89" s="96">
        <v>504024.55</v>
      </c>
      <c r="J89" s="97">
        <v>4276345.45</v>
      </c>
      <c r="K89" s="75" t="str">
        <f t="shared" si="2"/>
        <v>00001049220000000000</v>
      </c>
      <c r="L89" s="66" t="s">
        <v>120</v>
      </c>
    </row>
    <row r="90" spans="1:12" ht="30" x14ac:dyDescent="0.2">
      <c r="A90" s="63" t="s">
        <v>100</v>
      </c>
      <c r="B90" s="64" t="s">
        <v>7</v>
      </c>
      <c r="C90" s="94" t="s">
        <v>69</v>
      </c>
      <c r="D90" s="105" t="s">
        <v>117</v>
      </c>
      <c r="E90" s="168" t="s">
        <v>123</v>
      </c>
      <c r="F90" s="169"/>
      <c r="G90" s="106" t="s">
        <v>69</v>
      </c>
      <c r="H90" s="95">
        <v>4358100</v>
      </c>
      <c r="I90" s="96">
        <v>467470.58</v>
      </c>
      <c r="J90" s="97">
        <v>3890629.42</v>
      </c>
      <c r="K90" s="75" t="str">
        <f t="shared" si="2"/>
        <v>00001049220001000000</v>
      </c>
      <c r="L90" s="66" t="s">
        <v>122</v>
      </c>
    </row>
    <row r="91" spans="1:12" ht="56.25" x14ac:dyDescent="0.2">
      <c r="A91" s="63" t="s">
        <v>103</v>
      </c>
      <c r="B91" s="64" t="s">
        <v>7</v>
      </c>
      <c r="C91" s="94" t="s">
        <v>69</v>
      </c>
      <c r="D91" s="105" t="s">
        <v>117</v>
      </c>
      <c r="E91" s="168" t="s">
        <v>123</v>
      </c>
      <c r="F91" s="169"/>
      <c r="G91" s="106" t="s">
        <v>105</v>
      </c>
      <c r="H91" s="95">
        <v>3145300</v>
      </c>
      <c r="I91" s="96">
        <v>342647.17</v>
      </c>
      <c r="J91" s="97">
        <v>2802652.83</v>
      </c>
      <c r="K91" s="75" t="str">
        <f t="shared" si="2"/>
        <v>00001049220001000100</v>
      </c>
      <c r="L91" s="66" t="s">
        <v>124</v>
      </c>
    </row>
    <row r="92" spans="1:12" ht="30" x14ac:dyDescent="0.2">
      <c r="A92" s="63" t="s">
        <v>106</v>
      </c>
      <c r="B92" s="64" t="s">
        <v>7</v>
      </c>
      <c r="C92" s="94" t="s">
        <v>69</v>
      </c>
      <c r="D92" s="105" t="s">
        <v>117</v>
      </c>
      <c r="E92" s="168" t="s">
        <v>123</v>
      </c>
      <c r="F92" s="169"/>
      <c r="G92" s="106" t="s">
        <v>108</v>
      </c>
      <c r="H92" s="95">
        <v>3145300</v>
      </c>
      <c r="I92" s="96">
        <v>342647.17</v>
      </c>
      <c r="J92" s="97">
        <v>2802652.83</v>
      </c>
      <c r="K92" s="75" t="str">
        <f t="shared" si="2"/>
        <v>00001049220001000120</v>
      </c>
      <c r="L92" s="66" t="s">
        <v>125</v>
      </c>
    </row>
    <row r="93" spans="1:12" s="55" customFormat="1" ht="30" x14ac:dyDescent="0.2">
      <c r="A93" s="53" t="s">
        <v>109</v>
      </c>
      <c r="B93" s="52" t="s">
        <v>7</v>
      </c>
      <c r="C93" s="98" t="s">
        <v>69</v>
      </c>
      <c r="D93" s="107" t="s">
        <v>117</v>
      </c>
      <c r="E93" s="176" t="s">
        <v>123</v>
      </c>
      <c r="F93" s="177"/>
      <c r="G93" s="108" t="s">
        <v>110</v>
      </c>
      <c r="H93" s="99">
        <v>2307450</v>
      </c>
      <c r="I93" s="100">
        <v>249388.76</v>
      </c>
      <c r="J93" s="101">
        <f>IF(IF(H93="",0,H93)=0,0,(IF(H93&gt;0,IF(I93&gt;H93,0,H93-I93),IF(I93&gt;H93,H93-I93,0))))</f>
        <v>2058061.24</v>
      </c>
      <c r="K93" s="75" t="str">
        <f t="shared" si="2"/>
        <v>00001049220001000121</v>
      </c>
      <c r="L93" s="54" t="str">
        <f>C93 &amp; D93 &amp;E93 &amp; F93 &amp; G93</f>
        <v>00001049220001000121</v>
      </c>
    </row>
    <row r="94" spans="1:12" s="55" customFormat="1" ht="33.75" x14ac:dyDescent="0.2">
      <c r="A94" s="53" t="s">
        <v>111</v>
      </c>
      <c r="B94" s="52" t="s">
        <v>7</v>
      </c>
      <c r="C94" s="98" t="s">
        <v>69</v>
      </c>
      <c r="D94" s="107" t="s">
        <v>117</v>
      </c>
      <c r="E94" s="176" t="s">
        <v>123</v>
      </c>
      <c r="F94" s="177"/>
      <c r="G94" s="108" t="s">
        <v>112</v>
      </c>
      <c r="H94" s="99">
        <v>141000</v>
      </c>
      <c r="I94" s="100">
        <v>40100</v>
      </c>
      <c r="J94" s="101">
        <f>IF(IF(H94="",0,H94)=0,0,(IF(H94&gt;0,IF(I94&gt;H94,0,H94-I94),IF(I94&gt;H94,H94-I94,0))))</f>
        <v>100900</v>
      </c>
      <c r="K94" s="75" t="str">
        <f t="shared" si="2"/>
        <v>00001049220001000122</v>
      </c>
      <c r="L94" s="54" t="str">
        <f>C94 &amp; D94 &amp;E94 &amp; F94 &amp; G94</f>
        <v>00001049220001000122</v>
      </c>
    </row>
    <row r="95" spans="1:12" s="55" customFormat="1" ht="33.75" x14ac:dyDescent="0.2">
      <c r="A95" s="53" t="s">
        <v>113</v>
      </c>
      <c r="B95" s="52" t="s">
        <v>7</v>
      </c>
      <c r="C95" s="98" t="s">
        <v>69</v>
      </c>
      <c r="D95" s="107" t="s">
        <v>117</v>
      </c>
      <c r="E95" s="176" t="s">
        <v>123</v>
      </c>
      <c r="F95" s="177"/>
      <c r="G95" s="108" t="s">
        <v>114</v>
      </c>
      <c r="H95" s="99">
        <v>696850</v>
      </c>
      <c r="I95" s="100">
        <v>53158.41</v>
      </c>
      <c r="J95" s="101">
        <f>IF(IF(H95="",0,H95)=0,0,(IF(H95&gt;0,IF(I95&gt;H95,0,H95-I95),IF(I95&gt;H95,H95-I95,0))))</f>
        <v>643691.59</v>
      </c>
      <c r="K95" s="75" t="str">
        <f t="shared" si="2"/>
        <v>00001049220001000129</v>
      </c>
      <c r="L95" s="54" t="str">
        <f>C95 &amp; D95 &amp;E95 &amp; F95 &amp; G95</f>
        <v>00001049220001000129</v>
      </c>
    </row>
    <row r="96" spans="1:12" ht="30" x14ac:dyDescent="0.2">
      <c r="A96" s="63" t="s">
        <v>126</v>
      </c>
      <c r="B96" s="64" t="s">
        <v>7</v>
      </c>
      <c r="C96" s="94" t="s">
        <v>69</v>
      </c>
      <c r="D96" s="105" t="s">
        <v>117</v>
      </c>
      <c r="E96" s="168" t="s">
        <v>123</v>
      </c>
      <c r="F96" s="169"/>
      <c r="G96" s="106" t="s">
        <v>7</v>
      </c>
      <c r="H96" s="95">
        <v>1163900</v>
      </c>
      <c r="I96" s="96">
        <v>119665.41</v>
      </c>
      <c r="J96" s="97">
        <v>1044234.59</v>
      </c>
      <c r="K96" s="75" t="str">
        <f t="shared" si="2"/>
        <v>00001049220001000200</v>
      </c>
      <c r="L96" s="66" t="s">
        <v>127</v>
      </c>
    </row>
    <row r="97" spans="1:12" ht="30" x14ac:dyDescent="0.2">
      <c r="A97" s="63" t="s">
        <v>128</v>
      </c>
      <c r="B97" s="64" t="s">
        <v>7</v>
      </c>
      <c r="C97" s="94" t="s">
        <v>69</v>
      </c>
      <c r="D97" s="105" t="s">
        <v>117</v>
      </c>
      <c r="E97" s="168" t="s">
        <v>123</v>
      </c>
      <c r="F97" s="169"/>
      <c r="G97" s="106" t="s">
        <v>130</v>
      </c>
      <c r="H97" s="95">
        <v>1163900</v>
      </c>
      <c r="I97" s="96">
        <v>119665.41</v>
      </c>
      <c r="J97" s="97">
        <v>1044234.59</v>
      </c>
      <c r="K97" s="75" t="str">
        <f t="shared" si="2"/>
        <v>00001049220001000240</v>
      </c>
      <c r="L97" s="66" t="s">
        <v>129</v>
      </c>
    </row>
    <row r="98" spans="1:12" s="55" customFormat="1" ht="30" x14ac:dyDescent="0.2">
      <c r="A98" s="53" t="s">
        <v>131</v>
      </c>
      <c r="B98" s="52" t="s">
        <v>7</v>
      </c>
      <c r="C98" s="98" t="s">
        <v>69</v>
      </c>
      <c r="D98" s="107" t="s">
        <v>117</v>
      </c>
      <c r="E98" s="176" t="s">
        <v>123</v>
      </c>
      <c r="F98" s="177"/>
      <c r="G98" s="108" t="s">
        <v>132</v>
      </c>
      <c r="H98" s="99">
        <v>957000</v>
      </c>
      <c r="I98" s="100">
        <v>53210.55</v>
      </c>
      <c r="J98" s="101">
        <f>IF(IF(H98="",0,H98)=0,0,(IF(H98&gt;0,IF(I98&gt;H98,0,H98-I98),IF(I98&gt;H98,H98-I98,0))))</f>
        <v>903789.45</v>
      </c>
      <c r="K98" s="75" t="str">
        <f t="shared" si="2"/>
        <v>00001049220001000244</v>
      </c>
      <c r="L98" s="54" t="str">
        <f>C98 &amp; D98 &amp;E98 &amp; F98 &amp; G98</f>
        <v>00001049220001000244</v>
      </c>
    </row>
    <row r="99" spans="1:12" s="55" customFormat="1" ht="30" x14ac:dyDescent="0.2">
      <c r="A99" s="53" t="s">
        <v>133</v>
      </c>
      <c r="B99" s="52" t="s">
        <v>7</v>
      </c>
      <c r="C99" s="98" t="s">
        <v>69</v>
      </c>
      <c r="D99" s="107" t="s">
        <v>117</v>
      </c>
      <c r="E99" s="176" t="s">
        <v>123</v>
      </c>
      <c r="F99" s="177"/>
      <c r="G99" s="108" t="s">
        <v>134</v>
      </c>
      <c r="H99" s="99">
        <v>206900</v>
      </c>
      <c r="I99" s="100">
        <v>66454.86</v>
      </c>
      <c r="J99" s="101">
        <f>IF(IF(H99="",0,H99)=0,0,(IF(H99&gt;0,IF(I99&gt;H99,0,H99-I99),IF(I99&gt;H99,H99-I99,0))))</f>
        <v>140445.14000000001</v>
      </c>
      <c r="K99" s="75" t="str">
        <f t="shared" si="2"/>
        <v>00001049220001000247</v>
      </c>
      <c r="L99" s="54" t="str">
        <f>C99 &amp; D99 &amp;E99 &amp; F99 &amp; G99</f>
        <v>00001049220001000247</v>
      </c>
    </row>
    <row r="100" spans="1:12" ht="30" x14ac:dyDescent="0.2">
      <c r="A100" s="63" t="s">
        <v>135</v>
      </c>
      <c r="B100" s="64" t="s">
        <v>7</v>
      </c>
      <c r="C100" s="94" t="s">
        <v>69</v>
      </c>
      <c r="D100" s="105" t="s">
        <v>117</v>
      </c>
      <c r="E100" s="168" t="s">
        <v>123</v>
      </c>
      <c r="F100" s="169"/>
      <c r="G100" s="106" t="s">
        <v>137</v>
      </c>
      <c r="H100" s="95">
        <v>48900</v>
      </c>
      <c r="I100" s="96">
        <v>5158</v>
      </c>
      <c r="J100" s="97">
        <v>43742</v>
      </c>
      <c r="K100" s="75" t="str">
        <f t="shared" si="2"/>
        <v>00001049220001000800</v>
      </c>
      <c r="L100" s="66" t="s">
        <v>136</v>
      </c>
    </row>
    <row r="101" spans="1:12" ht="30" x14ac:dyDescent="0.2">
      <c r="A101" s="63" t="s">
        <v>138</v>
      </c>
      <c r="B101" s="64" t="s">
        <v>7</v>
      </c>
      <c r="C101" s="94" t="s">
        <v>69</v>
      </c>
      <c r="D101" s="105" t="s">
        <v>117</v>
      </c>
      <c r="E101" s="168" t="s">
        <v>123</v>
      </c>
      <c r="F101" s="169"/>
      <c r="G101" s="106" t="s">
        <v>140</v>
      </c>
      <c r="H101" s="95">
        <v>48900</v>
      </c>
      <c r="I101" s="96">
        <v>5158</v>
      </c>
      <c r="J101" s="97">
        <v>43742</v>
      </c>
      <c r="K101" s="75" t="str">
        <f t="shared" si="2"/>
        <v>00001049220001000850</v>
      </c>
      <c r="L101" s="66" t="s">
        <v>139</v>
      </c>
    </row>
    <row r="102" spans="1:12" s="55" customFormat="1" ht="30" x14ac:dyDescent="0.2">
      <c r="A102" s="53" t="s">
        <v>141</v>
      </c>
      <c r="B102" s="52" t="s">
        <v>7</v>
      </c>
      <c r="C102" s="98" t="s">
        <v>69</v>
      </c>
      <c r="D102" s="107" t="s">
        <v>117</v>
      </c>
      <c r="E102" s="176" t="s">
        <v>123</v>
      </c>
      <c r="F102" s="177"/>
      <c r="G102" s="108" t="s">
        <v>142</v>
      </c>
      <c r="H102" s="99">
        <v>22200</v>
      </c>
      <c r="I102" s="100">
        <v>0</v>
      </c>
      <c r="J102" s="101">
        <f>IF(IF(H102="",0,H102)=0,0,(IF(H102&gt;0,IF(I102&gt;H102,0,H102-I102),IF(I102&gt;H102,H102-I102,0))))</f>
        <v>22200</v>
      </c>
      <c r="K102" s="75" t="str">
        <f t="shared" si="2"/>
        <v>00001049220001000851</v>
      </c>
      <c r="L102" s="54" t="str">
        <f>C102 &amp; D102 &amp;E102 &amp; F102 &amp; G102</f>
        <v>00001049220001000851</v>
      </c>
    </row>
    <row r="103" spans="1:12" s="55" customFormat="1" ht="30" x14ac:dyDescent="0.2">
      <c r="A103" s="53" t="s">
        <v>143</v>
      </c>
      <c r="B103" s="52" t="s">
        <v>7</v>
      </c>
      <c r="C103" s="98" t="s">
        <v>69</v>
      </c>
      <c r="D103" s="107" t="s">
        <v>117</v>
      </c>
      <c r="E103" s="176" t="s">
        <v>123</v>
      </c>
      <c r="F103" s="177"/>
      <c r="G103" s="108" t="s">
        <v>144</v>
      </c>
      <c r="H103" s="99">
        <v>6000</v>
      </c>
      <c r="I103" s="100">
        <v>0</v>
      </c>
      <c r="J103" s="101">
        <f>IF(IF(H103="",0,H103)=0,0,(IF(H103&gt;0,IF(I103&gt;H103,0,H103-I103),IF(I103&gt;H103,H103-I103,0))))</f>
        <v>6000</v>
      </c>
      <c r="K103" s="75" t="str">
        <f t="shared" si="2"/>
        <v>00001049220001000852</v>
      </c>
      <c r="L103" s="54" t="str">
        <f>C103 &amp; D103 &amp;E103 &amp; F103 &amp; G103</f>
        <v>00001049220001000852</v>
      </c>
    </row>
    <row r="104" spans="1:12" s="55" customFormat="1" ht="30" x14ac:dyDescent="0.2">
      <c r="A104" s="53" t="s">
        <v>145</v>
      </c>
      <c r="B104" s="52" t="s">
        <v>7</v>
      </c>
      <c r="C104" s="98" t="s">
        <v>69</v>
      </c>
      <c r="D104" s="107" t="s">
        <v>117</v>
      </c>
      <c r="E104" s="176" t="s">
        <v>123</v>
      </c>
      <c r="F104" s="177"/>
      <c r="G104" s="108" t="s">
        <v>146</v>
      </c>
      <c r="H104" s="99">
        <v>20700</v>
      </c>
      <c r="I104" s="100">
        <v>5158</v>
      </c>
      <c r="J104" s="101">
        <f>IF(IF(H104="",0,H104)=0,0,(IF(H104&gt;0,IF(I104&gt;H104,0,H104-I104),IF(I104&gt;H104,H104-I104,0))))</f>
        <v>15542</v>
      </c>
      <c r="K104" s="75" t="str">
        <f t="shared" si="2"/>
        <v>00001049220001000853</v>
      </c>
      <c r="L104" s="54" t="str">
        <f>C104 &amp; D104 &amp;E104 &amp; F104 &amp; G104</f>
        <v>00001049220001000853</v>
      </c>
    </row>
    <row r="105" spans="1:12" ht="33.75" x14ac:dyDescent="0.2">
      <c r="A105" s="63" t="s">
        <v>147</v>
      </c>
      <c r="B105" s="64" t="s">
        <v>7</v>
      </c>
      <c r="C105" s="94" t="s">
        <v>69</v>
      </c>
      <c r="D105" s="105" t="s">
        <v>117</v>
      </c>
      <c r="E105" s="168" t="s">
        <v>149</v>
      </c>
      <c r="F105" s="169"/>
      <c r="G105" s="106" t="s">
        <v>69</v>
      </c>
      <c r="H105" s="95">
        <v>269070</v>
      </c>
      <c r="I105" s="96">
        <v>19206.669999999998</v>
      </c>
      <c r="J105" s="97">
        <v>249863.33</v>
      </c>
      <c r="K105" s="75" t="str">
        <f t="shared" si="2"/>
        <v>00001049220042020000</v>
      </c>
      <c r="L105" s="66" t="s">
        <v>148</v>
      </c>
    </row>
    <row r="106" spans="1:12" ht="56.25" x14ac:dyDescent="0.2">
      <c r="A106" s="63" t="s">
        <v>103</v>
      </c>
      <c r="B106" s="64" t="s">
        <v>7</v>
      </c>
      <c r="C106" s="94" t="s">
        <v>69</v>
      </c>
      <c r="D106" s="105" t="s">
        <v>117</v>
      </c>
      <c r="E106" s="168" t="s">
        <v>149</v>
      </c>
      <c r="F106" s="169"/>
      <c r="G106" s="106" t="s">
        <v>105</v>
      </c>
      <c r="H106" s="95">
        <v>249880</v>
      </c>
      <c r="I106" s="96">
        <v>19206.669999999998</v>
      </c>
      <c r="J106" s="97">
        <v>230673.33</v>
      </c>
      <c r="K106" s="75" t="str">
        <f t="shared" si="2"/>
        <v>00001049220042020100</v>
      </c>
      <c r="L106" s="66" t="s">
        <v>150</v>
      </c>
    </row>
    <row r="107" spans="1:12" ht="30" x14ac:dyDescent="0.2">
      <c r="A107" s="63" t="s">
        <v>106</v>
      </c>
      <c r="B107" s="64" t="s">
        <v>7</v>
      </c>
      <c r="C107" s="94" t="s">
        <v>69</v>
      </c>
      <c r="D107" s="105" t="s">
        <v>117</v>
      </c>
      <c r="E107" s="168" t="s">
        <v>149</v>
      </c>
      <c r="F107" s="169"/>
      <c r="G107" s="106" t="s">
        <v>108</v>
      </c>
      <c r="H107" s="95">
        <v>249880</v>
      </c>
      <c r="I107" s="96">
        <v>19206.669999999998</v>
      </c>
      <c r="J107" s="97">
        <v>230673.33</v>
      </c>
      <c r="K107" s="75" t="str">
        <f t="shared" si="2"/>
        <v>00001049220042020120</v>
      </c>
      <c r="L107" s="66" t="s">
        <v>151</v>
      </c>
    </row>
    <row r="108" spans="1:12" s="55" customFormat="1" ht="30" x14ac:dyDescent="0.2">
      <c r="A108" s="53" t="s">
        <v>109</v>
      </c>
      <c r="B108" s="52" t="s">
        <v>7</v>
      </c>
      <c r="C108" s="98" t="s">
        <v>69</v>
      </c>
      <c r="D108" s="107" t="s">
        <v>117</v>
      </c>
      <c r="E108" s="176" t="s">
        <v>149</v>
      </c>
      <c r="F108" s="177"/>
      <c r="G108" s="108" t="s">
        <v>110</v>
      </c>
      <c r="H108" s="99">
        <v>177020</v>
      </c>
      <c r="I108" s="100">
        <v>14751.67</v>
      </c>
      <c r="J108" s="101">
        <f>IF(IF(H108="",0,H108)=0,0,(IF(H108&gt;0,IF(I108&gt;H108,0,H108-I108),IF(I108&gt;H108,H108-I108,0))))</f>
        <v>162268.32999999999</v>
      </c>
      <c r="K108" s="75" t="str">
        <f t="shared" si="2"/>
        <v>00001049220042020121</v>
      </c>
      <c r="L108" s="54" t="str">
        <f>C108 &amp; D108 &amp;E108 &amp; F108 &amp; G108</f>
        <v>00001049220042020121</v>
      </c>
    </row>
    <row r="109" spans="1:12" s="55" customFormat="1" ht="33.75" x14ac:dyDescent="0.2">
      <c r="A109" s="53" t="s">
        <v>111</v>
      </c>
      <c r="B109" s="52" t="s">
        <v>7</v>
      </c>
      <c r="C109" s="98" t="s">
        <v>69</v>
      </c>
      <c r="D109" s="107" t="s">
        <v>117</v>
      </c>
      <c r="E109" s="176" t="s">
        <v>149</v>
      </c>
      <c r="F109" s="177"/>
      <c r="G109" s="108" t="s">
        <v>112</v>
      </c>
      <c r="H109" s="99">
        <v>19400</v>
      </c>
      <c r="I109" s="100">
        <v>0</v>
      </c>
      <c r="J109" s="101">
        <f>IF(IF(H109="",0,H109)=0,0,(IF(H109&gt;0,IF(I109&gt;H109,0,H109-I109),IF(I109&gt;H109,H109-I109,0))))</f>
        <v>19400</v>
      </c>
      <c r="K109" s="75" t="str">
        <f t="shared" si="2"/>
        <v>00001049220042020122</v>
      </c>
      <c r="L109" s="54" t="str">
        <f>C109 &amp; D109 &amp;E109 &amp; F109 &amp; G109</f>
        <v>00001049220042020122</v>
      </c>
    </row>
    <row r="110" spans="1:12" s="55" customFormat="1" ht="33.75" x14ac:dyDescent="0.2">
      <c r="A110" s="53" t="s">
        <v>113</v>
      </c>
      <c r="B110" s="52" t="s">
        <v>7</v>
      </c>
      <c r="C110" s="98" t="s">
        <v>69</v>
      </c>
      <c r="D110" s="107" t="s">
        <v>117</v>
      </c>
      <c r="E110" s="176" t="s">
        <v>149</v>
      </c>
      <c r="F110" s="177"/>
      <c r="G110" s="108" t="s">
        <v>114</v>
      </c>
      <c r="H110" s="99">
        <v>53460</v>
      </c>
      <c r="I110" s="100">
        <v>4455</v>
      </c>
      <c r="J110" s="101">
        <f>IF(IF(H110="",0,H110)=0,0,(IF(H110&gt;0,IF(I110&gt;H110,0,H110-I110),IF(I110&gt;H110,H110-I110,0))))</f>
        <v>49005</v>
      </c>
      <c r="K110" s="75" t="str">
        <f t="shared" si="2"/>
        <v>00001049220042020129</v>
      </c>
      <c r="L110" s="54" t="str">
        <f>C110 &amp; D110 &amp;E110 &amp; F110 &amp; G110</f>
        <v>00001049220042020129</v>
      </c>
    </row>
    <row r="111" spans="1:12" ht="30" x14ac:dyDescent="0.2">
      <c r="A111" s="63" t="s">
        <v>126</v>
      </c>
      <c r="B111" s="64" t="s">
        <v>7</v>
      </c>
      <c r="C111" s="94" t="s">
        <v>69</v>
      </c>
      <c r="D111" s="105" t="s">
        <v>117</v>
      </c>
      <c r="E111" s="168" t="s">
        <v>149</v>
      </c>
      <c r="F111" s="169"/>
      <c r="G111" s="106" t="s">
        <v>7</v>
      </c>
      <c r="H111" s="95">
        <v>19190</v>
      </c>
      <c r="I111" s="96">
        <v>0</v>
      </c>
      <c r="J111" s="97">
        <v>19190</v>
      </c>
      <c r="K111" s="75" t="str">
        <f t="shared" si="2"/>
        <v>00001049220042020200</v>
      </c>
      <c r="L111" s="66" t="s">
        <v>152</v>
      </c>
    </row>
    <row r="112" spans="1:12" ht="30" x14ac:dyDescent="0.2">
      <c r="A112" s="63" t="s">
        <v>128</v>
      </c>
      <c r="B112" s="64" t="s">
        <v>7</v>
      </c>
      <c r="C112" s="94" t="s">
        <v>69</v>
      </c>
      <c r="D112" s="105" t="s">
        <v>117</v>
      </c>
      <c r="E112" s="168" t="s">
        <v>149</v>
      </c>
      <c r="F112" s="169"/>
      <c r="G112" s="106" t="s">
        <v>130</v>
      </c>
      <c r="H112" s="95">
        <v>19190</v>
      </c>
      <c r="I112" s="96">
        <v>0</v>
      </c>
      <c r="J112" s="97">
        <v>19190</v>
      </c>
      <c r="K112" s="75" t="str">
        <f t="shared" si="2"/>
        <v>00001049220042020240</v>
      </c>
      <c r="L112" s="66" t="s">
        <v>153</v>
      </c>
    </row>
    <row r="113" spans="1:12" s="55" customFormat="1" ht="30" x14ac:dyDescent="0.2">
      <c r="A113" s="53" t="s">
        <v>131</v>
      </c>
      <c r="B113" s="52" t="s">
        <v>7</v>
      </c>
      <c r="C113" s="98" t="s">
        <v>69</v>
      </c>
      <c r="D113" s="107" t="s">
        <v>117</v>
      </c>
      <c r="E113" s="176" t="s">
        <v>149</v>
      </c>
      <c r="F113" s="177"/>
      <c r="G113" s="108" t="s">
        <v>132</v>
      </c>
      <c r="H113" s="99">
        <v>19190</v>
      </c>
      <c r="I113" s="100">
        <v>0</v>
      </c>
      <c r="J113" s="101">
        <f>IF(IF(H113="",0,H113)=0,0,(IF(H113&gt;0,IF(I113&gt;H113,0,H113-I113),IF(I113&gt;H113,H113-I113,0))))</f>
        <v>19190</v>
      </c>
      <c r="K113" s="75" t="str">
        <f t="shared" si="2"/>
        <v>00001049220042020244</v>
      </c>
      <c r="L113" s="54" t="str">
        <f>C113 &amp; D113 &amp;E113 &amp; F113 &amp; G113</f>
        <v>00001049220042020244</v>
      </c>
    </row>
    <row r="114" spans="1:12" ht="56.25" x14ac:dyDescent="0.2">
      <c r="A114" s="63" t="s">
        <v>154</v>
      </c>
      <c r="B114" s="64" t="s">
        <v>7</v>
      </c>
      <c r="C114" s="94" t="s">
        <v>69</v>
      </c>
      <c r="D114" s="105" t="s">
        <v>117</v>
      </c>
      <c r="E114" s="168" t="s">
        <v>156</v>
      </c>
      <c r="F114" s="169"/>
      <c r="G114" s="106" t="s">
        <v>69</v>
      </c>
      <c r="H114" s="95">
        <v>152700</v>
      </c>
      <c r="I114" s="96">
        <v>17347.3</v>
      </c>
      <c r="J114" s="97">
        <v>135352.70000000001</v>
      </c>
      <c r="K114" s="75" t="str">
        <f t="shared" si="2"/>
        <v>00001049220070280000</v>
      </c>
      <c r="L114" s="66" t="s">
        <v>155</v>
      </c>
    </row>
    <row r="115" spans="1:12" ht="56.25" x14ac:dyDescent="0.2">
      <c r="A115" s="63" t="s">
        <v>103</v>
      </c>
      <c r="B115" s="64" t="s">
        <v>7</v>
      </c>
      <c r="C115" s="94" t="s">
        <v>69</v>
      </c>
      <c r="D115" s="105" t="s">
        <v>117</v>
      </c>
      <c r="E115" s="168" t="s">
        <v>156</v>
      </c>
      <c r="F115" s="169"/>
      <c r="G115" s="106" t="s">
        <v>105</v>
      </c>
      <c r="H115" s="95">
        <v>148200</v>
      </c>
      <c r="I115" s="96">
        <v>17347.3</v>
      </c>
      <c r="J115" s="97">
        <v>130852.7</v>
      </c>
      <c r="K115" s="75" t="str">
        <f t="shared" si="2"/>
        <v>00001049220070280100</v>
      </c>
      <c r="L115" s="66" t="s">
        <v>157</v>
      </c>
    </row>
    <row r="116" spans="1:12" ht="30" x14ac:dyDescent="0.2">
      <c r="A116" s="63" t="s">
        <v>106</v>
      </c>
      <c r="B116" s="64" t="s">
        <v>7</v>
      </c>
      <c r="C116" s="94" t="s">
        <v>69</v>
      </c>
      <c r="D116" s="105" t="s">
        <v>117</v>
      </c>
      <c r="E116" s="168" t="s">
        <v>156</v>
      </c>
      <c r="F116" s="169"/>
      <c r="G116" s="106" t="s">
        <v>108</v>
      </c>
      <c r="H116" s="95">
        <v>148200</v>
      </c>
      <c r="I116" s="96">
        <v>17347.3</v>
      </c>
      <c r="J116" s="97">
        <v>130852.7</v>
      </c>
      <c r="K116" s="75" t="str">
        <f t="shared" si="2"/>
        <v>00001049220070280120</v>
      </c>
      <c r="L116" s="66" t="s">
        <v>158</v>
      </c>
    </row>
    <row r="117" spans="1:12" s="55" customFormat="1" ht="30" x14ac:dyDescent="0.2">
      <c r="A117" s="53" t="s">
        <v>109</v>
      </c>
      <c r="B117" s="52" t="s">
        <v>7</v>
      </c>
      <c r="C117" s="98" t="s">
        <v>69</v>
      </c>
      <c r="D117" s="107" t="s">
        <v>117</v>
      </c>
      <c r="E117" s="176" t="s">
        <v>156</v>
      </c>
      <c r="F117" s="177"/>
      <c r="G117" s="108" t="s">
        <v>110</v>
      </c>
      <c r="H117" s="99">
        <v>113800</v>
      </c>
      <c r="I117" s="100">
        <v>14483.33</v>
      </c>
      <c r="J117" s="101">
        <f>IF(IF(H117="",0,H117)=0,0,(IF(H117&gt;0,IF(I117&gt;H117,0,H117-I117),IF(I117&gt;H117,H117-I117,0))))</f>
        <v>99316.67</v>
      </c>
      <c r="K117" s="75" t="str">
        <f t="shared" si="2"/>
        <v>00001049220070280121</v>
      </c>
      <c r="L117" s="54" t="str">
        <f>C117 &amp; D117 &amp;E117 &amp; F117 &amp; G117</f>
        <v>00001049220070280121</v>
      </c>
    </row>
    <row r="118" spans="1:12" s="55" customFormat="1" ht="33.75" x14ac:dyDescent="0.2">
      <c r="A118" s="53" t="s">
        <v>113</v>
      </c>
      <c r="B118" s="52" t="s">
        <v>7</v>
      </c>
      <c r="C118" s="98" t="s">
        <v>69</v>
      </c>
      <c r="D118" s="107" t="s">
        <v>117</v>
      </c>
      <c r="E118" s="176" t="s">
        <v>156</v>
      </c>
      <c r="F118" s="177"/>
      <c r="G118" s="108" t="s">
        <v>114</v>
      </c>
      <c r="H118" s="99">
        <v>34400</v>
      </c>
      <c r="I118" s="100">
        <v>2863.97</v>
      </c>
      <c r="J118" s="101">
        <f>IF(IF(H118="",0,H118)=0,0,(IF(H118&gt;0,IF(I118&gt;H118,0,H118-I118),IF(I118&gt;H118,H118-I118,0))))</f>
        <v>31536.03</v>
      </c>
      <c r="K118" s="75" t="str">
        <f t="shared" si="2"/>
        <v>00001049220070280129</v>
      </c>
      <c r="L118" s="54" t="str">
        <f>C118 &amp; D118 &amp;E118 &amp; F118 &amp; G118</f>
        <v>00001049220070280129</v>
      </c>
    </row>
    <row r="119" spans="1:12" ht="30" x14ac:dyDescent="0.2">
      <c r="A119" s="63" t="s">
        <v>126</v>
      </c>
      <c r="B119" s="64" t="s">
        <v>7</v>
      </c>
      <c r="C119" s="94" t="s">
        <v>69</v>
      </c>
      <c r="D119" s="105" t="s">
        <v>117</v>
      </c>
      <c r="E119" s="168" t="s">
        <v>156</v>
      </c>
      <c r="F119" s="169"/>
      <c r="G119" s="106" t="s">
        <v>7</v>
      </c>
      <c r="H119" s="95">
        <v>4500</v>
      </c>
      <c r="I119" s="96">
        <v>0</v>
      </c>
      <c r="J119" s="97">
        <v>4500</v>
      </c>
      <c r="K119" s="75" t="str">
        <f t="shared" si="2"/>
        <v>00001049220070280200</v>
      </c>
      <c r="L119" s="66" t="s">
        <v>159</v>
      </c>
    </row>
    <row r="120" spans="1:12" ht="30" x14ac:dyDescent="0.2">
      <c r="A120" s="63" t="s">
        <v>128</v>
      </c>
      <c r="B120" s="64" t="s">
        <v>7</v>
      </c>
      <c r="C120" s="94" t="s">
        <v>69</v>
      </c>
      <c r="D120" s="105" t="s">
        <v>117</v>
      </c>
      <c r="E120" s="168" t="s">
        <v>156</v>
      </c>
      <c r="F120" s="169"/>
      <c r="G120" s="106" t="s">
        <v>130</v>
      </c>
      <c r="H120" s="95">
        <v>4500</v>
      </c>
      <c r="I120" s="96">
        <v>0</v>
      </c>
      <c r="J120" s="97">
        <v>4500</v>
      </c>
      <c r="K120" s="75" t="str">
        <f t="shared" si="2"/>
        <v>00001049220070280240</v>
      </c>
      <c r="L120" s="66" t="s">
        <v>160</v>
      </c>
    </row>
    <row r="121" spans="1:12" s="55" customFormat="1" ht="30" x14ac:dyDescent="0.2">
      <c r="A121" s="53" t="s">
        <v>131</v>
      </c>
      <c r="B121" s="52" t="s">
        <v>7</v>
      </c>
      <c r="C121" s="98" t="s">
        <v>69</v>
      </c>
      <c r="D121" s="107" t="s">
        <v>117</v>
      </c>
      <c r="E121" s="176" t="s">
        <v>156</v>
      </c>
      <c r="F121" s="177"/>
      <c r="G121" s="108" t="s">
        <v>132</v>
      </c>
      <c r="H121" s="99">
        <v>4500</v>
      </c>
      <c r="I121" s="100">
        <v>0</v>
      </c>
      <c r="J121" s="101">
        <f>IF(IF(H121="",0,H121)=0,0,(IF(H121&gt;0,IF(I121&gt;H121,0,H121-I121),IF(I121&gt;H121,H121-I121,0))))</f>
        <v>4500</v>
      </c>
      <c r="K121" s="75" t="str">
        <f t="shared" si="2"/>
        <v>00001049220070280244</v>
      </c>
      <c r="L121" s="54" t="str">
        <f>C121 &amp; D121 &amp;E121 &amp; F121 &amp; G121</f>
        <v>00001049220070280244</v>
      </c>
    </row>
    <row r="122" spans="1:12" ht="56.25" x14ac:dyDescent="0.2">
      <c r="A122" s="63" t="s">
        <v>161</v>
      </c>
      <c r="B122" s="64" t="s">
        <v>7</v>
      </c>
      <c r="C122" s="94" t="s">
        <v>69</v>
      </c>
      <c r="D122" s="105" t="s">
        <v>117</v>
      </c>
      <c r="E122" s="168" t="s">
        <v>163</v>
      </c>
      <c r="F122" s="169"/>
      <c r="G122" s="106" t="s">
        <v>69</v>
      </c>
      <c r="H122" s="95">
        <v>500</v>
      </c>
      <c r="I122" s="96">
        <v>0</v>
      </c>
      <c r="J122" s="97">
        <v>500</v>
      </c>
      <c r="K122" s="75" t="str">
        <f t="shared" si="2"/>
        <v>00001049220070650000</v>
      </c>
      <c r="L122" s="66" t="s">
        <v>162</v>
      </c>
    </row>
    <row r="123" spans="1:12" ht="30" x14ac:dyDescent="0.2">
      <c r="A123" s="63" t="s">
        <v>126</v>
      </c>
      <c r="B123" s="64" t="s">
        <v>7</v>
      </c>
      <c r="C123" s="94" t="s">
        <v>69</v>
      </c>
      <c r="D123" s="105" t="s">
        <v>117</v>
      </c>
      <c r="E123" s="168" t="s">
        <v>163</v>
      </c>
      <c r="F123" s="169"/>
      <c r="G123" s="106" t="s">
        <v>7</v>
      </c>
      <c r="H123" s="95">
        <v>500</v>
      </c>
      <c r="I123" s="96">
        <v>0</v>
      </c>
      <c r="J123" s="97">
        <v>500</v>
      </c>
      <c r="K123" s="75" t="str">
        <f t="shared" si="2"/>
        <v>00001049220070650200</v>
      </c>
      <c r="L123" s="66" t="s">
        <v>164</v>
      </c>
    </row>
    <row r="124" spans="1:12" ht="30" x14ac:dyDescent="0.2">
      <c r="A124" s="63" t="s">
        <v>128</v>
      </c>
      <c r="B124" s="64" t="s">
        <v>7</v>
      </c>
      <c r="C124" s="94" t="s">
        <v>69</v>
      </c>
      <c r="D124" s="105" t="s">
        <v>117</v>
      </c>
      <c r="E124" s="168" t="s">
        <v>163</v>
      </c>
      <c r="F124" s="169"/>
      <c r="G124" s="106" t="s">
        <v>130</v>
      </c>
      <c r="H124" s="95">
        <v>500</v>
      </c>
      <c r="I124" s="96">
        <v>0</v>
      </c>
      <c r="J124" s="97">
        <v>500</v>
      </c>
      <c r="K124" s="75" t="str">
        <f t="shared" si="2"/>
        <v>00001049220070650240</v>
      </c>
      <c r="L124" s="66" t="s">
        <v>165</v>
      </c>
    </row>
    <row r="125" spans="1:12" s="55" customFormat="1" ht="30" x14ac:dyDescent="0.2">
      <c r="A125" s="53" t="s">
        <v>131</v>
      </c>
      <c r="B125" s="52" t="s">
        <v>7</v>
      </c>
      <c r="C125" s="98" t="s">
        <v>69</v>
      </c>
      <c r="D125" s="107" t="s">
        <v>117</v>
      </c>
      <c r="E125" s="176" t="s">
        <v>163</v>
      </c>
      <c r="F125" s="177"/>
      <c r="G125" s="108" t="s">
        <v>132</v>
      </c>
      <c r="H125" s="99">
        <v>500</v>
      </c>
      <c r="I125" s="100">
        <v>0</v>
      </c>
      <c r="J125" s="101">
        <f>IF(IF(H125="",0,H125)=0,0,(IF(H125&gt;0,IF(I125&gt;H125,0,H125-I125),IF(I125&gt;H125,H125-I125,0))))</f>
        <v>500</v>
      </c>
      <c r="K125" s="75" t="str">
        <f t="shared" si="2"/>
        <v>00001049220070650244</v>
      </c>
      <c r="L125" s="54" t="str">
        <f>C125 &amp; D125 &amp;E125 &amp; F125 &amp; G125</f>
        <v>00001049220070650244</v>
      </c>
    </row>
    <row r="126" spans="1:12" ht="30" x14ac:dyDescent="0.2">
      <c r="A126" s="63" t="s">
        <v>166</v>
      </c>
      <c r="B126" s="64" t="s">
        <v>7</v>
      </c>
      <c r="C126" s="94" t="s">
        <v>69</v>
      </c>
      <c r="D126" s="105" t="s">
        <v>168</v>
      </c>
      <c r="E126" s="168" t="s">
        <v>89</v>
      </c>
      <c r="F126" s="169"/>
      <c r="G126" s="106" t="s">
        <v>69</v>
      </c>
      <c r="H126" s="95">
        <v>1000</v>
      </c>
      <c r="I126" s="96">
        <v>0</v>
      </c>
      <c r="J126" s="97">
        <v>1000</v>
      </c>
      <c r="K126" s="75" t="str">
        <f t="shared" si="2"/>
        <v>00001110000000000000</v>
      </c>
      <c r="L126" s="66" t="s">
        <v>167</v>
      </c>
    </row>
    <row r="127" spans="1:12" ht="30" x14ac:dyDescent="0.2">
      <c r="A127" s="63" t="s">
        <v>169</v>
      </c>
      <c r="B127" s="64" t="s">
        <v>7</v>
      </c>
      <c r="C127" s="94" t="s">
        <v>69</v>
      </c>
      <c r="D127" s="105" t="s">
        <v>168</v>
      </c>
      <c r="E127" s="168" t="s">
        <v>171</v>
      </c>
      <c r="F127" s="169"/>
      <c r="G127" s="106" t="s">
        <v>69</v>
      </c>
      <c r="H127" s="95">
        <v>1000</v>
      </c>
      <c r="I127" s="96">
        <v>0</v>
      </c>
      <c r="J127" s="97">
        <v>1000</v>
      </c>
      <c r="K127" s="75" t="str">
        <f t="shared" si="2"/>
        <v>00001119300000000000</v>
      </c>
      <c r="L127" s="66" t="s">
        <v>170</v>
      </c>
    </row>
    <row r="128" spans="1:12" ht="30" x14ac:dyDescent="0.2">
      <c r="A128" s="63" t="s">
        <v>172</v>
      </c>
      <c r="B128" s="64" t="s">
        <v>7</v>
      </c>
      <c r="C128" s="94" t="s">
        <v>69</v>
      </c>
      <c r="D128" s="105" t="s">
        <v>168</v>
      </c>
      <c r="E128" s="168" t="s">
        <v>174</v>
      </c>
      <c r="F128" s="169"/>
      <c r="G128" s="106" t="s">
        <v>69</v>
      </c>
      <c r="H128" s="95">
        <v>1000</v>
      </c>
      <c r="I128" s="96">
        <v>0</v>
      </c>
      <c r="J128" s="97">
        <v>1000</v>
      </c>
      <c r="K128" s="75" t="str">
        <f t="shared" si="2"/>
        <v>00001119300026010000</v>
      </c>
      <c r="L128" s="66" t="s">
        <v>173</v>
      </c>
    </row>
    <row r="129" spans="1:12" ht="30" x14ac:dyDescent="0.2">
      <c r="A129" s="63" t="s">
        <v>135</v>
      </c>
      <c r="B129" s="64" t="s">
        <v>7</v>
      </c>
      <c r="C129" s="94" t="s">
        <v>69</v>
      </c>
      <c r="D129" s="105" t="s">
        <v>168</v>
      </c>
      <c r="E129" s="168" t="s">
        <v>174</v>
      </c>
      <c r="F129" s="169"/>
      <c r="G129" s="106" t="s">
        <v>137</v>
      </c>
      <c r="H129" s="95">
        <v>1000</v>
      </c>
      <c r="I129" s="96">
        <v>0</v>
      </c>
      <c r="J129" s="97">
        <v>1000</v>
      </c>
      <c r="K129" s="75" t="str">
        <f t="shared" si="2"/>
        <v>00001119300026010800</v>
      </c>
      <c r="L129" s="66" t="s">
        <v>175</v>
      </c>
    </row>
    <row r="130" spans="1:12" s="55" customFormat="1" ht="30" x14ac:dyDescent="0.2">
      <c r="A130" s="53" t="s">
        <v>176</v>
      </c>
      <c r="B130" s="52" t="s">
        <v>7</v>
      </c>
      <c r="C130" s="98" t="s">
        <v>69</v>
      </c>
      <c r="D130" s="107" t="s">
        <v>168</v>
      </c>
      <c r="E130" s="176" t="s">
        <v>174</v>
      </c>
      <c r="F130" s="177"/>
      <c r="G130" s="108" t="s">
        <v>177</v>
      </c>
      <c r="H130" s="99">
        <v>1000</v>
      </c>
      <c r="I130" s="100">
        <v>0</v>
      </c>
      <c r="J130" s="101">
        <f>IF(IF(H130="",0,H130)=0,0,(IF(H130&gt;0,IF(I130&gt;H130,0,H130-I130),IF(I130&gt;H130,H130-I130,0))))</f>
        <v>1000</v>
      </c>
      <c r="K130" s="75" t="str">
        <f t="shared" si="2"/>
        <v>00001119300026010870</v>
      </c>
      <c r="L130" s="54" t="str">
        <f>C130 &amp; D130 &amp;E130 &amp; F130 &amp; G130</f>
        <v>00001119300026010870</v>
      </c>
    </row>
    <row r="131" spans="1:12" ht="30" x14ac:dyDescent="0.2">
      <c r="A131" s="63" t="s">
        <v>178</v>
      </c>
      <c r="B131" s="64" t="s">
        <v>7</v>
      </c>
      <c r="C131" s="94" t="s">
        <v>69</v>
      </c>
      <c r="D131" s="105" t="s">
        <v>180</v>
      </c>
      <c r="E131" s="168" t="s">
        <v>89</v>
      </c>
      <c r="F131" s="169"/>
      <c r="G131" s="106" t="s">
        <v>69</v>
      </c>
      <c r="H131" s="95">
        <v>498010</v>
      </c>
      <c r="I131" s="96">
        <v>99800</v>
      </c>
      <c r="J131" s="97">
        <v>398210</v>
      </c>
      <c r="K131" s="75" t="str">
        <f t="shared" si="2"/>
        <v>00001130000000000000</v>
      </c>
      <c r="L131" s="66" t="s">
        <v>179</v>
      </c>
    </row>
    <row r="132" spans="1:12" ht="45" x14ac:dyDescent="0.2">
      <c r="A132" s="63" t="s">
        <v>181</v>
      </c>
      <c r="B132" s="64" t="s">
        <v>7</v>
      </c>
      <c r="C132" s="94" t="s">
        <v>69</v>
      </c>
      <c r="D132" s="105" t="s">
        <v>180</v>
      </c>
      <c r="E132" s="168" t="s">
        <v>183</v>
      </c>
      <c r="F132" s="169"/>
      <c r="G132" s="106" t="s">
        <v>69</v>
      </c>
      <c r="H132" s="95">
        <v>3000</v>
      </c>
      <c r="I132" s="96">
        <v>0</v>
      </c>
      <c r="J132" s="97">
        <v>3000</v>
      </c>
      <c r="K132" s="75" t="str">
        <f t="shared" si="2"/>
        <v>00001130200000000000</v>
      </c>
      <c r="L132" s="66" t="s">
        <v>182</v>
      </c>
    </row>
    <row r="133" spans="1:12" ht="45" x14ac:dyDescent="0.2">
      <c r="A133" s="63" t="s">
        <v>184</v>
      </c>
      <c r="B133" s="64" t="s">
        <v>7</v>
      </c>
      <c r="C133" s="94" t="s">
        <v>69</v>
      </c>
      <c r="D133" s="105" t="s">
        <v>180</v>
      </c>
      <c r="E133" s="168" t="s">
        <v>186</v>
      </c>
      <c r="F133" s="169"/>
      <c r="G133" s="106" t="s">
        <v>69</v>
      </c>
      <c r="H133" s="95">
        <v>3000</v>
      </c>
      <c r="I133" s="96">
        <v>0</v>
      </c>
      <c r="J133" s="97">
        <v>3000</v>
      </c>
      <c r="K133" s="75" t="str">
        <f t="shared" si="2"/>
        <v>00001130200100000000</v>
      </c>
      <c r="L133" s="66" t="s">
        <v>185</v>
      </c>
    </row>
    <row r="134" spans="1:12" ht="30" x14ac:dyDescent="0.2">
      <c r="A134" s="63" t="s">
        <v>187</v>
      </c>
      <c r="B134" s="64" t="s">
        <v>7</v>
      </c>
      <c r="C134" s="94" t="s">
        <v>69</v>
      </c>
      <c r="D134" s="105" t="s">
        <v>180</v>
      </c>
      <c r="E134" s="168" t="s">
        <v>189</v>
      </c>
      <c r="F134" s="169"/>
      <c r="G134" s="106" t="s">
        <v>69</v>
      </c>
      <c r="H134" s="95">
        <v>3000</v>
      </c>
      <c r="I134" s="96">
        <v>0</v>
      </c>
      <c r="J134" s="97">
        <v>3000</v>
      </c>
      <c r="K134" s="75" t="str">
        <f t="shared" si="2"/>
        <v>00001130200123010000</v>
      </c>
      <c r="L134" s="66" t="s">
        <v>188</v>
      </c>
    </row>
    <row r="135" spans="1:12" ht="30" x14ac:dyDescent="0.2">
      <c r="A135" s="63" t="s">
        <v>126</v>
      </c>
      <c r="B135" s="64" t="s">
        <v>7</v>
      </c>
      <c r="C135" s="94" t="s">
        <v>69</v>
      </c>
      <c r="D135" s="105" t="s">
        <v>180</v>
      </c>
      <c r="E135" s="168" t="s">
        <v>189</v>
      </c>
      <c r="F135" s="169"/>
      <c r="G135" s="106" t="s">
        <v>7</v>
      </c>
      <c r="H135" s="95">
        <v>3000</v>
      </c>
      <c r="I135" s="96">
        <v>0</v>
      </c>
      <c r="J135" s="97">
        <v>3000</v>
      </c>
      <c r="K135" s="75" t="str">
        <f t="shared" si="2"/>
        <v>00001130200123010200</v>
      </c>
      <c r="L135" s="66" t="s">
        <v>190</v>
      </c>
    </row>
    <row r="136" spans="1:12" ht="30" x14ac:dyDescent="0.2">
      <c r="A136" s="63" t="s">
        <v>128</v>
      </c>
      <c r="B136" s="64" t="s">
        <v>7</v>
      </c>
      <c r="C136" s="94" t="s">
        <v>69</v>
      </c>
      <c r="D136" s="105" t="s">
        <v>180</v>
      </c>
      <c r="E136" s="168" t="s">
        <v>189</v>
      </c>
      <c r="F136" s="169"/>
      <c r="G136" s="106" t="s">
        <v>130</v>
      </c>
      <c r="H136" s="95">
        <v>3000</v>
      </c>
      <c r="I136" s="96">
        <v>0</v>
      </c>
      <c r="J136" s="97">
        <v>3000</v>
      </c>
      <c r="K136" s="75" t="str">
        <f t="shared" si="2"/>
        <v>00001130200123010240</v>
      </c>
      <c r="L136" s="66" t="s">
        <v>191</v>
      </c>
    </row>
    <row r="137" spans="1:12" s="55" customFormat="1" ht="30" x14ac:dyDescent="0.2">
      <c r="A137" s="53" t="s">
        <v>131</v>
      </c>
      <c r="B137" s="52" t="s">
        <v>7</v>
      </c>
      <c r="C137" s="98" t="s">
        <v>69</v>
      </c>
      <c r="D137" s="107" t="s">
        <v>180</v>
      </c>
      <c r="E137" s="176" t="s">
        <v>189</v>
      </c>
      <c r="F137" s="177"/>
      <c r="G137" s="108" t="s">
        <v>132</v>
      </c>
      <c r="H137" s="99">
        <v>3000</v>
      </c>
      <c r="I137" s="100">
        <v>0</v>
      </c>
      <c r="J137" s="101">
        <f>IF(IF(H137="",0,H137)=0,0,(IF(H137&gt;0,IF(I137&gt;H137,0,H137-I137),IF(I137&gt;H137,H137-I137,0))))</f>
        <v>3000</v>
      </c>
      <c r="K137" s="75" t="str">
        <f t="shared" si="2"/>
        <v>00001130200123010244</v>
      </c>
      <c r="L137" s="54" t="str">
        <f>C137 &amp; D137 &amp;E137 &amp; F137 &amp; G137</f>
        <v>00001130200123010244</v>
      </c>
    </row>
    <row r="138" spans="1:12" ht="33.75" x14ac:dyDescent="0.2">
      <c r="A138" s="63" t="s">
        <v>192</v>
      </c>
      <c r="B138" s="64" t="s">
        <v>7</v>
      </c>
      <c r="C138" s="94" t="s">
        <v>69</v>
      </c>
      <c r="D138" s="105" t="s">
        <v>180</v>
      </c>
      <c r="E138" s="168" t="s">
        <v>194</v>
      </c>
      <c r="F138" s="169"/>
      <c r="G138" s="106" t="s">
        <v>69</v>
      </c>
      <c r="H138" s="95">
        <v>332470</v>
      </c>
      <c r="I138" s="96">
        <v>78380</v>
      </c>
      <c r="J138" s="97">
        <v>254090</v>
      </c>
      <c r="K138" s="75" t="str">
        <f t="shared" si="2"/>
        <v>00001130300000000000</v>
      </c>
      <c r="L138" s="66" t="s">
        <v>193</v>
      </c>
    </row>
    <row r="139" spans="1:12" ht="56.25" x14ac:dyDescent="0.2">
      <c r="A139" s="63" t="s">
        <v>195</v>
      </c>
      <c r="B139" s="64" t="s">
        <v>7</v>
      </c>
      <c r="C139" s="94" t="s">
        <v>69</v>
      </c>
      <c r="D139" s="105" t="s">
        <v>180</v>
      </c>
      <c r="E139" s="168" t="s">
        <v>197</v>
      </c>
      <c r="F139" s="169"/>
      <c r="G139" s="106" t="s">
        <v>69</v>
      </c>
      <c r="H139" s="95">
        <v>332470</v>
      </c>
      <c r="I139" s="96">
        <v>78380</v>
      </c>
      <c r="J139" s="97">
        <v>254090</v>
      </c>
      <c r="K139" s="75" t="str">
        <f t="shared" si="2"/>
        <v>00001130330000000000</v>
      </c>
      <c r="L139" s="66" t="s">
        <v>196</v>
      </c>
    </row>
    <row r="140" spans="1:12" ht="33.75" x14ac:dyDescent="0.2">
      <c r="A140" s="63" t="s">
        <v>198</v>
      </c>
      <c r="B140" s="64" t="s">
        <v>7</v>
      </c>
      <c r="C140" s="94" t="s">
        <v>69</v>
      </c>
      <c r="D140" s="105" t="s">
        <v>180</v>
      </c>
      <c r="E140" s="168" t="s">
        <v>200</v>
      </c>
      <c r="F140" s="169"/>
      <c r="G140" s="106" t="s">
        <v>69</v>
      </c>
      <c r="H140" s="95">
        <v>332470</v>
      </c>
      <c r="I140" s="96">
        <v>78380</v>
      </c>
      <c r="J140" s="97">
        <v>254090</v>
      </c>
      <c r="K140" s="75" t="str">
        <f t="shared" si="2"/>
        <v>00001130330200000000</v>
      </c>
      <c r="L140" s="66" t="s">
        <v>199</v>
      </c>
    </row>
    <row r="141" spans="1:12" ht="33.75" x14ac:dyDescent="0.2">
      <c r="A141" s="63" t="s">
        <v>201</v>
      </c>
      <c r="B141" s="64" t="s">
        <v>7</v>
      </c>
      <c r="C141" s="94" t="s">
        <v>69</v>
      </c>
      <c r="D141" s="105" t="s">
        <v>180</v>
      </c>
      <c r="E141" s="168" t="s">
        <v>203</v>
      </c>
      <c r="F141" s="169"/>
      <c r="G141" s="106" t="s">
        <v>69</v>
      </c>
      <c r="H141" s="95">
        <v>332470</v>
      </c>
      <c r="I141" s="96">
        <v>78380</v>
      </c>
      <c r="J141" s="97">
        <v>254090</v>
      </c>
      <c r="K141" s="75" t="str">
        <f t="shared" ref="K141:K204" si="3">C141 &amp; D141 &amp;E141 &amp; F141 &amp; G141</f>
        <v>00001130330262010000</v>
      </c>
      <c r="L141" s="66" t="s">
        <v>202</v>
      </c>
    </row>
    <row r="142" spans="1:12" ht="30" x14ac:dyDescent="0.2">
      <c r="A142" s="63" t="s">
        <v>204</v>
      </c>
      <c r="B142" s="64" t="s">
        <v>7</v>
      </c>
      <c r="C142" s="94" t="s">
        <v>69</v>
      </c>
      <c r="D142" s="105" t="s">
        <v>180</v>
      </c>
      <c r="E142" s="168" t="s">
        <v>203</v>
      </c>
      <c r="F142" s="169"/>
      <c r="G142" s="106" t="s">
        <v>8</v>
      </c>
      <c r="H142" s="95">
        <v>332470</v>
      </c>
      <c r="I142" s="96">
        <v>78380</v>
      </c>
      <c r="J142" s="97">
        <v>254090</v>
      </c>
      <c r="K142" s="75" t="str">
        <f t="shared" si="3"/>
        <v>00001130330262010500</v>
      </c>
      <c r="L142" s="66" t="s">
        <v>205</v>
      </c>
    </row>
    <row r="143" spans="1:12" s="55" customFormat="1" ht="30" x14ac:dyDescent="0.2">
      <c r="A143" s="53" t="s">
        <v>206</v>
      </c>
      <c r="B143" s="52" t="s">
        <v>7</v>
      </c>
      <c r="C143" s="98" t="s">
        <v>69</v>
      </c>
      <c r="D143" s="107" t="s">
        <v>180</v>
      </c>
      <c r="E143" s="176" t="s">
        <v>203</v>
      </c>
      <c r="F143" s="177"/>
      <c r="G143" s="108" t="s">
        <v>207</v>
      </c>
      <c r="H143" s="99">
        <v>332470</v>
      </c>
      <c r="I143" s="100">
        <v>78380</v>
      </c>
      <c r="J143" s="101">
        <f>IF(IF(H143="",0,H143)=0,0,(IF(H143&gt;0,IF(I143&gt;H143,0,H143-I143),IF(I143&gt;H143,H143-I143,0))))</f>
        <v>254090</v>
      </c>
      <c r="K143" s="75" t="str">
        <f t="shared" si="3"/>
        <v>00001130330262010540</v>
      </c>
      <c r="L143" s="54" t="str">
        <f>C143 &amp; D143 &amp;E143 &amp; F143 &amp; G143</f>
        <v>00001130330262010540</v>
      </c>
    </row>
    <row r="144" spans="1:12" ht="33.75" x14ac:dyDescent="0.2">
      <c r="A144" s="63" t="s">
        <v>208</v>
      </c>
      <c r="B144" s="64" t="s">
        <v>7</v>
      </c>
      <c r="C144" s="94" t="s">
        <v>69</v>
      </c>
      <c r="D144" s="105" t="s">
        <v>180</v>
      </c>
      <c r="E144" s="168" t="s">
        <v>210</v>
      </c>
      <c r="F144" s="169"/>
      <c r="G144" s="106" t="s">
        <v>69</v>
      </c>
      <c r="H144" s="95">
        <v>30540</v>
      </c>
      <c r="I144" s="96">
        <v>21420</v>
      </c>
      <c r="J144" s="97">
        <v>9120</v>
      </c>
      <c r="K144" s="75" t="str">
        <f t="shared" si="3"/>
        <v>00001131100000000000</v>
      </c>
      <c r="L144" s="66" t="s">
        <v>209</v>
      </c>
    </row>
    <row r="145" spans="1:12" ht="33.75" x14ac:dyDescent="0.2">
      <c r="A145" s="63" t="s">
        <v>211</v>
      </c>
      <c r="B145" s="64" t="s">
        <v>7</v>
      </c>
      <c r="C145" s="94" t="s">
        <v>69</v>
      </c>
      <c r="D145" s="105" t="s">
        <v>180</v>
      </c>
      <c r="E145" s="168" t="s">
        <v>213</v>
      </c>
      <c r="F145" s="169"/>
      <c r="G145" s="106" t="s">
        <v>69</v>
      </c>
      <c r="H145" s="95">
        <v>30540</v>
      </c>
      <c r="I145" s="96">
        <v>21420</v>
      </c>
      <c r="J145" s="97">
        <v>9120</v>
      </c>
      <c r="K145" s="75" t="str">
        <f t="shared" si="3"/>
        <v>00001131100100000000</v>
      </c>
      <c r="L145" s="66" t="s">
        <v>212</v>
      </c>
    </row>
    <row r="146" spans="1:12" ht="30" x14ac:dyDescent="0.2">
      <c r="A146" s="63" t="s">
        <v>214</v>
      </c>
      <c r="B146" s="64" t="s">
        <v>7</v>
      </c>
      <c r="C146" s="94" t="s">
        <v>69</v>
      </c>
      <c r="D146" s="105" t="s">
        <v>180</v>
      </c>
      <c r="E146" s="168" t="s">
        <v>216</v>
      </c>
      <c r="F146" s="169"/>
      <c r="G146" s="106" t="s">
        <v>69</v>
      </c>
      <c r="H146" s="95">
        <v>30540</v>
      </c>
      <c r="I146" s="96">
        <v>21420</v>
      </c>
      <c r="J146" s="97">
        <v>9120</v>
      </c>
      <c r="K146" s="75" t="str">
        <f t="shared" si="3"/>
        <v>00001131100123180000</v>
      </c>
      <c r="L146" s="66" t="s">
        <v>215</v>
      </c>
    </row>
    <row r="147" spans="1:12" ht="30" x14ac:dyDescent="0.2">
      <c r="A147" s="63" t="s">
        <v>126</v>
      </c>
      <c r="B147" s="64" t="s">
        <v>7</v>
      </c>
      <c r="C147" s="94" t="s">
        <v>69</v>
      </c>
      <c r="D147" s="105" t="s">
        <v>180</v>
      </c>
      <c r="E147" s="168" t="s">
        <v>216</v>
      </c>
      <c r="F147" s="169"/>
      <c r="G147" s="106" t="s">
        <v>7</v>
      </c>
      <c r="H147" s="95">
        <v>30540</v>
      </c>
      <c r="I147" s="96">
        <v>21420</v>
      </c>
      <c r="J147" s="97">
        <v>9120</v>
      </c>
      <c r="K147" s="75" t="str">
        <f t="shared" si="3"/>
        <v>00001131100123180200</v>
      </c>
      <c r="L147" s="66" t="s">
        <v>217</v>
      </c>
    </row>
    <row r="148" spans="1:12" ht="30" x14ac:dyDescent="0.2">
      <c r="A148" s="63" t="s">
        <v>128</v>
      </c>
      <c r="B148" s="64" t="s">
        <v>7</v>
      </c>
      <c r="C148" s="94" t="s">
        <v>69</v>
      </c>
      <c r="D148" s="105" t="s">
        <v>180</v>
      </c>
      <c r="E148" s="168" t="s">
        <v>216</v>
      </c>
      <c r="F148" s="169"/>
      <c r="G148" s="106" t="s">
        <v>130</v>
      </c>
      <c r="H148" s="95">
        <v>30540</v>
      </c>
      <c r="I148" s="96">
        <v>21420</v>
      </c>
      <c r="J148" s="97">
        <v>9120</v>
      </c>
      <c r="K148" s="75" t="str">
        <f t="shared" si="3"/>
        <v>00001131100123180240</v>
      </c>
      <c r="L148" s="66" t="s">
        <v>218</v>
      </c>
    </row>
    <row r="149" spans="1:12" s="55" customFormat="1" ht="30" x14ac:dyDescent="0.2">
      <c r="A149" s="53" t="s">
        <v>131</v>
      </c>
      <c r="B149" s="52" t="s">
        <v>7</v>
      </c>
      <c r="C149" s="98" t="s">
        <v>69</v>
      </c>
      <c r="D149" s="107" t="s">
        <v>180</v>
      </c>
      <c r="E149" s="176" t="s">
        <v>216</v>
      </c>
      <c r="F149" s="177"/>
      <c r="G149" s="108" t="s">
        <v>132</v>
      </c>
      <c r="H149" s="99">
        <v>30540</v>
      </c>
      <c r="I149" s="100">
        <v>21420</v>
      </c>
      <c r="J149" s="101">
        <f>IF(IF(H149="",0,H149)=0,0,(IF(H149&gt;0,IF(I149&gt;H149,0,H149-I149),IF(I149&gt;H149,H149-I149,0))))</f>
        <v>9120</v>
      </c>
      <c r="K149" s="75" t="str">
        <f t="shared" si="3"/>
        <v>00001131100123180244</v>
      </c>
      <c r="L149" s="54" t="str">
        <f>C149 &amp; D149 &amp;E149 &amp; F149 &amp; G149</f>
        <v>00001131100123180244</v>
      </c>
    </row>
    <row r="150" spans="1:12" ht="45" x14ac:dyDescent="0.2">
      <c r="A150" s="63" t="s">
        <v>219</v>
      </c>
      <c r="B150" s="64" t="s">
        <v>7</v>
      </c>
      <c r="C150" s="94" t="s">
        <v>69</v>
      </c>
      <c r="D150" s="105" t="s">
        <v>180</v>
      </c>
      <c r="E150" s="168" t="s">
        <v>221</v>
      </c>
      <c r="F150" s="169"/>
      <c r="G150" s="106" t="s">
        <v>69</v>
      </c>
      <c r="H150" s="95">
        <v>30000</v>
      </c>
      <c r="I150" s="96">
        <v>0</v>
      </c>
      <c r="J150" s="97">
        <v>30000</v>
      </c>
      <c r="K150" s="75" t="str">
        <f t="shared" si="3"/>
        <v>00001131300000000000</v>
      </c>
      <c r="L150" s="66" t="s">
        <v>220</v>
      </c>
    </row>
    <row r="151" spans="1:12" ht="30" x14ac:dyDescent="0.2">
      <c r="A151" s="63" t="s">
        <v>222</v>
      </c>
      <c r="B151" s="64" t="s">
        <v>7</v>
      </c>
      <c r="C151" s="94" t="s">
        <v>69</v>
      </c>
      <c r="D151" s="105" t="s">
        <v>180</v>
      </c>
      <c r="E151" s="168" t="s">
        <v>224</v>
      </c>
      <c r="F151" s="169"/>
      <c r="G151" s="106" t="s">
        <v>69</v>
      </c>
      <c r="H151" s="95">
        <v>30000</v>
      </c>
      <c r="I151" s="96">
        <v>0</v>
      </c>
      <c r="J151" s="97">
        <v>30000</v>
      </c>
      <c r="K151" s="75" t="str">
        <f t="shared" si="3"/>
        <v>00001131300100000000</v>
      </c>
      <c r="L151" s="66" t="s">
        <v>223</v>
      </c>
    </row>
    <row r="152" spans="1:12" ht="30" x14ac:dyDescent="0.2">
      <c r="A152" s="63" t="s">
        <v>225</v>
      </c>
      <c r="B152" s="64" t="s">
        <v>7</v>
      </c>
      <c r="C152" s="94" t="s">
        <v>69</v>
      </c>
      <c r="D152" s="105" t="s">
        <v>180</v>
      </c>
      <c r="E152" s="168" t="s">
        <v>227</v>
      </c>
      <c r="F152" s="169"/>
      <c r="G152" s="106" t="s">
        <v>69</v>
      </c>
      <c r="H152" s="95">
        <v>30000</v>
      </c>
      <c r="I152" s="96">
        <v>0</v>
      </c>
      <c r="J152" s="97">
        <v>30000</v>
      </c>
      <c r="K152" s="75" t="str">
        <f t="shared" si="3"/>
        <v>00001131300123210000</v>
      </c>
      <c r="L152" s="66" t="s">
        <v>226</v>
      </c>
    </row>
    <row r="153" spans="1:12" ht="30" x14ac:dyDescent="0.2">
      <c r="A153" s="63" t="s">
        <v>228</v>
      </c>
      <c r="B153" s="64" t="s">
        <v>7</v>
      </c>
      <c r="C153" s="94" t="s">
        <v>69</v>
      </c>
      <c r="D153" s="105" t="s">
        <v>180</v>
      </c>
      <c r="E153" s="168" t="s">
        <v>227</v>
      </c>
      <c r="F153" s="169"/>
      <c r="G153" s="106" t="s">
        <v>230</v>
      </c>
      <c r="H153" s="95">
        <v>30000</v>
      </c>
      <c r="I153" s="96">
        <v>0</v>
      </c>
      <c r="J153" s="97">
        <v>30000</v>
      </c>
      <c r="K153" s="75" t="str">
        <f t="shared" si="3"/>
        <v>00001131300123210300</v>
      </c>
      <c r="L153" s="66" t="s">
        <v>229</v>
      </c>
    </row>
    <row r="154" spans="1:12" s="55" customFormat="1" ht="30" x14ac:dyDescent="0.2">
      <c r="A154" s="53" t="s">
        <v>231</v>
      </c>
      <c r="B154" s="52" t="s">
        <v>7</v>
      </c>
      <c r="C154" s="98" t="s">
        <v>69</v>
      </c>
      <c r="D154" s="107" t="s">
        <v>180</v>
      </c>
      <c r="E154" s="176" t="s">
        <v>227</v>
      </c>
      <c r="F154" s="177"/>
      <c r="G154" s="108" t="s">
        <v>232</v>
      </c>
      <c r="H154" s="99">
        <v>30000</v>
      </c>
      <c r="I154" s="100">
        <v>0</v>
      </c>
      <c r="J154" s="101">
        <f>IF(IF(H154="",0,H154)=0,0,(IF(H154&gt;0,IF(I154&gt;H154,0,H154-I154),IF(I154&gt;H154,H154-I154,0))))</f>
        <v>30000</v>
      </c>
      <c r="K154" s="75" t="str">
        <f t="shared" si="3"/>
        <v>00001131300123210360</v>
      </c>
      <c r="L154" s="54" t="str">
        <f>C154 &amp; D154 &amp;E154 &amp; F154 &amp; G154</f>
        <v>00001131300123210360</v>
      </c>
    </row>
    <row r="155" spans="1:12" ht="30" x14ac:dyDescent="0.2">
      <c r="A155" s="63" t="s">
        <v>169</v>
      </c>
      <c r="B155" s="64" t="s">
        <v>7</v>
      </c>
      <c r="C155" s="94" t="s">
        <v>69</v>
      </c>
      <c r="D155" s="105" t="s">
        <v>180</v>
      </c>
      <c r="E155" s="168" t="s">
        <v>171</v>
      </c>
      <c r="F155" s="169"/>
      <c r="G155" s="106" t="s">
        <v>69</v>
      </c>
      <c r="H155" s="95">
        <v>102000</v>
      </c>
      <c r="I155" s="96">
        <v>0</v>
      </c>
      <c r="J155" s="97">
        <v>102000</v>
      </c>
      <c r="K155" s="75" t="str">
        <f t="shared" si="3"/>
        <v>00001139300000000000</v>
      </c>
      <c r="L155" s="66" t="s">
        <v>233</v>
      </c>
    </row>
    <row r="156" spans="1:12" ht="30" x14ac:dyDescent="0.2">
      <c r="A156" s="63" t="s">
        <v>234</v>
      </c>
      <c r="B156" s="64" t="s">
        <v>7</v>
      </c>
      <c r="C156" s="94" t="s">
        <v>69</v>
      </c>
      <c r="D156" s="105" t="s">
        <v>180</v>
      </c>
      <c r="E156" s="168" t="s">
        <v>236</v>
      </c>
      <c r="F156" s="169"/>
      <c r="G156" s="106" t="s">
        <v>69</v>
      </c>
      <c r="H156" s="95">
        <v>102000</v>
      </c>
      <c r="I156" s="96">
        <v>0</v>
      </c>
      <c r="J156" s="97">
        <v>102000</v>
      </c>
      <c r="K156" s="75" t="str">
        <f t="shared" si="3"/>
        <v>00001139300026090000</v>
      </c>
      <c r="L156" s="66" t="s">
        <v>235</v>
      </c>
    </row>
    <row r="157" spans="1:12" ht="56.25" x14ac:dyDescent="0.2">
      <c r="A157" s="63" t="s">
        <v>103</v>
      </c>
      <c r="B157" s="64" t="s">
        <v>7</v>
      </c>
      <c r="C157" s="94" t="s">
        <v>69</v>
      </c>
      <c r="D157" s="105" t="s">
        <v>180</v>
      </c>
      <c r="E157" s="168" t="s">
        <v>236</v>
      </c>
      <c r="F157" s="169"/>
      <c r="G157" s="106" t="s">
        <v>105</v>
      </c>
      <c r="H157" s="95">
        <v>102000</v>
      </c>
      <c r="I157" s="96">
        <v>0</v>
      </c>
      <c r="J157" s="97">
        <v>102000</v>
      </c>
      <c r="K157" s="75" t="str">
        <f t="shared" si="3"/>
        <v>00001139300026090100</v>
      </c>
      <c r="L157" s="66" t="s">
        <v>237</v>
      </c>
    </row>
    <row r="158" spans="1:12" ht="30" x14ac:dyDescent="0.2">
      <c r="A158" s="63" t="s">
        <v>106</v>
      </c>
      <c r="B158" s="64" t="s">
        <v>7</v>
      </c>
      <c r="C158" s="94" t="s">
        <v>69</v>
      </c>
      <c r="D158" s="105" t="s">
        <v>180</v>
      </c>
      <c r="E158" s="168" t="s">
        <v>236</v>
      </c>
      <c r="F158" s="169"/>
      <c r="G158" s="106" t="s">
        <v>108</v>
      </c>
      <c r="H158" s="95">
        <v>102000</v>
      </c>
      <c r="I158" s="96">
        <v>0</v>
      </c>
      <c r="J158" s="97">
        <v>102000</v>
      </c>
      <c r="K158" s="75" t="str">
        <f t="shared" si="3"/>
        <v>00001139300026090120</v>
      </c>
      <c r="L158" s="66" t="s">
        <v>238</v>
      </c>
    </row>
    <row r="159" spans="1:12" s="55" customFormat="1" ht="45" x14ac:dyDescent="0.2">
      <c r="A159" s="53" t="s">
        <v>239</v>
      </c>
      <c r="B159" s="52" t="s">
        <v>7</v>
      </c>
      <c r="C159" s="98" t="s">
        <v>69</v>
      </c>
      <c r="D159" s="107" t="s">
        <v>180</v>
      </c>
      <c r="E159" s="176" t="s">
        <v>236</v>
      </c>
      <c r="F159" s="177"/>
      <c r="G159" s="108" t="s">
        <v>240</v>
      </c>
      <c r="H159" s="99">
        <v>102000</v>
      </c>
      <c r="I159" s="100">
        <v>0</v>
      </c>
      <c r="J159" s="101">
        <f>IF(IF(H159="",0,H159)=0,0,(IF(H159&gt;0,IF(I159&gt;H159,0,H159-I159),IF(I159&gt;H159,H159-I159,0))))</f>
        <v>102000</v>
      </c>
      <c r="K159" s="75" t="str">
        <f t="shared" si="3"/>
        <v>00001139300026090123</v>
      </c>
      <c r="L159" s="54" t="str">
        <f>C159 &amp; D159 &amp;E159 &amp; F159 &amp; G159</f>
        <v>00001139300026090123</v>
      </c>
    </row>
    <row r="160" spans="1:12" ht="30" x14ac:dyDescent="0.2">
      <c r="A160" s="63" t="s">
        <v>241</v>
      </c>
      <c r="B160" s="64" t="s">
        <v>7</v>
      </c>
      <c r="C160" s="94" t="s">
        <v>69</v>
      </c>
      <c r="D160" s="105" t="s">
        <v>243</v>
      </c>
      <c r="E160" s="168" t="s">
        <v>89</v>
      </c>
      <c r="F160" s="169"/>
      <c r="G160" s="106" t="s">
        <v>69</v>
      </c>
      <c r="H160" s="95">
        <v>244500</v>
      </c>
      <c r="I160" s="96">
        <v>21742.26</v>
      </c>
      <c r="J160" s="97">
        <v>222757.74</v>
      </c>
      <c r="K160" s="75" t="str">
        <f t="shared" si="3"/>
        <v>00002000000000000000</v>
      </c>
      <c r="L160" s="66" t="s">
        <v>242</v>
      </c>
    </row>
    <row r="161" spans="1:12" ht="30" x14ac:dyDescent="0.2">
      <c r="A161" s="63" t="s">
        <v>244</v>
      </c>
      <c r="B161" s="64" t="s">
        <v>7</v>
      </c>
      <c r="C161" s="94" t="s">
        <v>69</v>
      </c>
      <c r="D161" s="105" t="s">
        <v>246</v>
      </c>
      <c r="E161" s="168" t="s">
        <v>89</v>
      </c>
      <c r="F161" s="169"/>
      <c r="G161" s="106" t="s">
        <v>69</v>
      </c>
      <c r="H161" s="95">
        <v>244500</v>
      </c>
      <c r="I161" s="96">
        <v>21742.26</v>
      </c>
      <c r="J161" s="97">
        <v>222757.74</v>
      </c>
      <c r="K161" s="75" t="str">
        <f t="shared" si="3"/>
        <v>00002030000000000000</v>
      </c>
      <c r="L161" s="66" t="s">
        <v>245</v>
      </c>
    </row>
    <row r="162" spans="1:12" ht="30" x14ac:dyDescent="0.2">
      <c r="A162" s="63" t="s">
        <v>169</v>
      </c>
      <c r="B162" s="64" t="s">
        <v>7</v>
      </c>
      <c r="C162" s="94" t="s">
        <v>69</v>
      </c>
      <c r="D162" s="105" t="s">
        <v>246</v>
      </c>
      <c r="E162" s="168" t="s">
        <v>171</v>
      </c>
      <c r="F162" s="169"/>
      <c r="G162" s="106" t="s">
        <v>69</v>
      </c>
      <c r="H162" s="95">
        <v>244500</v>
      </c>
      <c r="I162" s="96">
        <v>21742.26</v>
      </c>
      <c r="J162" s="97">
        <v>222757.74</v>
      </c>
      <c r="K162" s="75" t="str">
        <f t="shared" si="3"/>
        <v>00002039300000000000</v>
      </c>
      <c r="L162" s="66" t="s">
        <v>247</v>
      </c>
    </row>
    <row r="163" spans="1:12" ht="30" x14ac:dyDescent="0.2">
      <c r="A163" s="63" t="s">
        <v>248</v>
      </c>
      <c r="B163" s="64" t="s">
        <v>7</v>
      </c>
      <c r="C163" s="94" t="s">
        <v>69</v>
      </c>
      <c r="D163" s="105" t="s">
        <v>246</v>
      </c>
      <c r="E163" s="168" t="s">
        <v>250</v>
      </c>
      <c r="F163" s="169"/>
      <c r="G163" s="106" t="s">
        <v>69</v>
      </c>
      <c r="H163" s="95">
        <v>244500</v>
      </c>
      <c r="I163" s="96">
        <v>21742.26</v>
      </c>
      <c r="J163" s="97">
        <v>222757.74</v>
      </c>
      <c r="K163" s="75" t="str">
        <f t="shared" si="3"/>
        <v>00002039300051180000</v>
      </c>
      <c r="L163" s="66" t="s">
        <v>249</v>
      </c>
    </row>
    <row r="164" spans="1:12" ht="56.25" x14ac:dyDescent="0.2">
      <c r="A164" s="63" t="s">
        <v>103</v>
      </c>
      <c r="B164" s="64" t="s">
        <v>7</v>
      </c>
      <c r="C164" s="94" t="s">
        <v>69</v>
      </c>
      <c r="D164" s="105" t="s">
        <v>246</v>
      </c>
      <c r="E164" s="168" t="s">
        <v>250</v>
      </c>
      <c r="F164" s="169"/>
      <c r="G164" s="106" t="s">
        <v>105</v>
      </c>
      <c r="H164" s="95">
        <v>227320</v>
      </c>
      <c r="I164" s="96">
        <v>21742.26</v>
      </c>
      <c r="J164" s="97">
        <v>205577.74</v>
      </c>
      <c r="K164" s="75" t="str">
        <f t="shared" si="3"/>
        <v>00002039300051180100</v>
      </c>
      <c r="L164" s="66" t="s">
        <v>251</v>
      </c>
    </row>
    <row r="165" spans="1:12" ht="30" x14ac:dyDescent="0.2">
      <c r="A165" s="63" t="s">
        <v>106</v>
      </c>
      <c r="B165" s="64" t="s">
        <v>7</v>
      </c>
      <c r="C165" s="94" t="s">
        <v>69</v>
      </c>
      <c r="D165" s="105" t="s">
        <v>246</v>
      </c>
      <c r="E165" s="168" t="s">
        <v>250</v>
      </c>
      <c r="F165" s="169"/>
      <c r="G165" s="106" t="s">
        <v>108</v>
      </c>
      <c r="H165" s="95">
        <v>227320</v>
      </c>
      <c r="I165" s="96">
        <v>21742.26</v>
      </c>
      <c r="J165" s="97">
        <v>205577.74</v>
      </c>
      <c r="K165" s="75" t="str">
        <f t="shared" si="3"/>
        <v>00002039300051180120</v>
      </c>
      <c r="L165" s="66" t="s">
        <v>252</v>
      </c>
    </row>
    <row r="166" spans="1:12" s="55" customFormat="1" ht="30" x14ac:dyDescent="0.2">
      <c r="A166" s="53" t="s">
        <v>109</v>
      </c>
      <c r="B166" s="52" t="s">
        <v>7</v>
      </c>
      <c r="C166" s="98" t="s">
        <v>69</v>
      </c>
      <c r="D166" s="107" t="s">
        <v>246</v>
      </c>
      <c r="E166" s="176" t="s">
        <v>250</v>
      </c>
      <c r="F166" s="177"/>
      <c r="G166" s="108" t="s">
        <v>110</v>
      </c>
      <c r="H166" s="99">
        <v>174590</v>
      </c>
      <c r="I166" s="100">
        <v>17858.88</v>
      </c>
      <c r="J166" s="101">
        <f>IF(IF(H166="",0,H166)=0,0,(IF(H166&gt;0,IF(I166&gt;H166,0,H166-I166),IF(I166&gt;H166,H166-I166,0))))</f>
        <v>156731.12</v>
      </c>
      <c r="K166" s="75" t="str">
        <f t="shared" si="3"/>
        <v>00002039300051180121</v>
      </c>
      <c r="L166" s="54" t="str">
        <f>C166 &amp; D166 &amp;E166 &amp; F166 &amp; G166</f>
        <v>00002039300051180121</v>
      </c>
    </row>
    <row r="167" spans="1:12" s="55" customFormat="1" ht="33.75" x14ac:dyDescent="0.2">
      <c r="A167" s="53" t="s">
        <v>113</v>
      </c>
      <c r="B167" s="52" t="s">
        <v>7</v>
      </c>
      <c r="C167" s="98" t="s">
        <v>69</v>
      </c>
      <c r="D167" s="107" t="s">
        <v>246</v>
      </c>
      <c r="E167" s="176" t="s">
        <v>250</v>
      </c>
      <c r="F167" s="177"/>
      <c r="G167" s="108" t="s">
        <v>114</v>
      </c>
      <c r="H167" s="99">
        <v>52730</v>
      </c>
      <c r="I167" s="100">
        <v>3883.38</v>
      </c>
      <c r="J167" s="101">
        <f>IF(IF(H167="",0,H167)=0,0,(IF(H167&gt;0,IF(I167&gt;H167,0,H167-I167),IF(I167&gt;H167,H167-I167,0))))</f>
        <v>48846.62</v>
      </c>
      <c r="K167" s="75" t="str">
        <f t="shared" si="3"/>
        <v>00002039300051180129</v>
      </c>
      <c r="L167" s="54" t="str">
        <f>C167 &amp; D167 &amp;E167 &amp; F167 &amp; G167</f>
        <v>00002039300051180129</v>
      </c>
    </row>
    <row r="168" spans="1:12" ht="30" x14ac:dyDescent="0.2">
      <c r="A168" s="63" t="s">
        <v>126</v>
      </c>
      <c r="B168" s="64" t="s">
        <v>7</v>
      </c>
      <c r="C168" s="94" t="s">
        <v>69</v>
      </c>
      <c r="D168" s="105" t="s">
        <v>246</v>
      </c>
      <c r="E168" s="168" t="s">
        <v>250</v>
      </c>
      <c r="F168" s="169"/>
      <c r="G168" s="106" t="s">
        <v>7</v>
      </c>
      <c r="H168" s="95">
        <v>17180</v>
      </c>
      <c r="I168" s="96">
        <v>0</v>
      </c>
      <c r="J168" s="97">
        <v>17180</v>
      </c>
      <c r="K168" s="75" t="str">
        <f t="shared" si="3"/>
        <v>00002039300051180200</v>
      </c>
      <c r="L168" s="66" t="s">
        <v>253</v>
      </c>
    </row>
    <row r="169" spans="1:12" ht="30" x14ac:dyDescent="0.2">
      <c r="A169" s="63" t="s">
        <v>128</v>
      </c>
      <c r="B169" s="64" t="s">
        <v>7</v>
      </c>
      <c r="C169" s="94" t="s">
        <v>69</v>
      </c>
      <c r="D169" s="105" t="s">
        <v>246</v>
      </c>
      <c r="E169" s="168" t="s">
        <v>250</v>
      </c>
      <c r="F169" s="169"/>
      <c r="G169" s="106" t="s">
        <v>130</v>
      </c>
      <c r="H169" s="95">
        <v>17180</v>
      </c>
      <c r="I169" s="96">
        <v>0</v>
      </c>
      <c r="J169" s="97">
        <v>17180</v>
      </c>
      <c r="K169" s="75" t="str">
        <f t="shared" si="3"/>
        <v>00002039300051180240</v>
      </c>
      <c r="L169" s="66" t="s">
        <v>254</v>
      </c>
    </row>
    <row r="170" spans="1:12" s="55" customFormat="1" ht="30" x14ac:dyDescent="0.2">
      <c r="A170" s="53" t="s">
        <v>131</v>
      </c>
      <c r="B170" s="52" t="s">
        <v>7</v>
      </c>
      <c r="C170" s="98" t="s">
        <v>69</v>
      </c>
      <c r="D170" s="107" t="s">
        <v>246</v>
      </c>
      <c r="E170" s="176" t="s">
        <v>250</v>
      </c>
      <c r="F170" s="177"/>
      <c r="G170" s="108" t="s">
        <v>132</v>
      </c>
      <c r="H170" s="99">
        <v>17180</v>
      </c>
      <c r="I170" s="100">
        <v>0</v>
      </c>
      <c r="J170" s="101">
        <f>IF(IF(H170="",0,H170)=0,0,(IF(H170&gt;0,IF(I170&gt;H170,0,H170-I170),IF(I170&gt;H170,H170-I170,0))))</f>
        <v>17180</v>
      </c>
      <c r="K170" s="75" t="str">
        <f t="shared" si="3"/>
        <v>00002039300051180244</v>
      </c>
      <c r="L170" s="54" t="str">
        <f>C170 &amp; D170 &amp;E170 &amp; F170 &amp; G170</f>
        <v>00002039300051180244</v>
      </c>
    </row>
    <row r="171" spans="1:12" ht="30" x14ac:dyDescent="0.2">
      <c r="A171" s="63" t="s">
        <v>255</v>
      </c>
      <c r="B171" s="64" t="s">
        <v>7</v>
      </c>
      <c r="C171" s="94" t="s">
        <v>69</v>
      </c>
      <c r="D171" s="105" t="s">
        <v>257</v>
      </c>
      <c r="E171" s="168" t="s">
        <v>89</v>
      </c>
      <c r="F171" s="169"/>
      <c r="G171" s="106" t="s">
        <v>69</v>
      </c>
      <c r="H171" s="95">
        <v>105700</v>
      </c>
      <c r="I171" s="96">
        <v>0</v>
      </c>
      <c r="J171" s="97">
        <v>105700</v>
      </c>
      <c r="K171" s="75" t="str">
        <f t="shared" si="3"/>
        <v>00003000000000000000</v>
      </c>
      <c r="L171" s="66" t="s">
        <v>256</v>
      </c>
    </row>
    <row r="172" spans="1:12" ht="33.75" x14ac:dyDescent="0.2">
      <c r="A172" s="63" t="s">
        <v>258</v>
      </c>
      <c r="B172" s="64" t="s">
        <v>7</v>
      </c>
      <c r="C172" s="94" t="s">
        <v>69</v>
      </c>
      <c r="D172" s="105" t="s">
        <v>260</v>
      </c>
      <c r="E172" s="168" t="s">
        <v>89</v>
      </c>
      <c r="F172" s="169"/>
      <c r="G172" s="106" t="s">
        <v>69</v>
      </c>
      <c r="H172" s="95">
        <v>94800</v>
      </c>
      <c r="I172" s="96">
        <v>0</v>
      </c>
      <c r="J172" s="97">
        <v>94800</v>
      </c>
      <c r="K172" s="75" t="str">
        <f t="shared" si="3"/>
        <v>00003100000000000000</v>
      </c>
      <c r="L172" s="66" t="s">
        <v>259</v>
      </c>
    </row>
    <row r="173" spans="1:12" ht="33.75" x14ac:dyDescent="0.2">
      <c r="A173" s="63" t="s">
        <v>261</v>
      </c>
      <c r="B173" s="64" t="s">
        <v>7</v>
      </c>
      <c r="C173" s="94" t="s">
        <v>69</v>
      </c>
      <c r="D173" s="105" t="s">
        <v>260</v>
      </c>
      <c r="E173" s="168" t="s">
        <v>263</v>
      </c>
      <c r="F173" s="169"/>
      <c r="G173" s="106" t="s">
        <v>69</v>
      </c>
      <c r="H173" s="95">
        <v>27100</v>
      </c>
      <c r="I173" s="96">
        <v>0</v>
      </c>
      <c r="J173" s="97">
        <v>27100</v>
      </c>
      <c r="K173" s="75" t="str">
        <f t="shared" si="3"/>
        <v>00003100400000000000</v>
      </c>
      <c r="L173" s="66" t="s">
        <v>262</v>
      </c>
    </row>
    <row r="174" spans="1:12" ht="30" x14ac:dyDescent="0.2">
      <c r="A174" s="63" t="s">
        <v>264</v>
      </c>
      <c r="B174" s="64" t="s">
        <v>7</v>
      </c>
      <c r="C174" s="94" t="s">
        <v>69</v>
      </c>
      <c r="D174" s="105" t="s">
        <v>260</v>
      </c>
      <c r="E174" s="168" t="s">
        <v>266</v>
      </c>
      <c r="F174" s="169"/>
      <c r="G174" s="106" t="s">
        <v>69</v>
      </c>
      <c r="H174" s="95">
        <v>27100</v>
      </c>
      <c r="I174" s="96">
        <v>0</v>
      </c>
      <c r="J174" s="97">
        <v>27100</v>
      </c>
      <c r="K174" s="75" t="str">
        <f t="shared" si="3"/>
        <v>00003100400100000000</v>
      </c>
      <c r="L174" s="66" t="s">
        <v>265</v>
      </c>
    </row>
    <row r="175" spans="1:12" ht="30" x14ac:dyDescent="0.2">
      <c r="A175" s="63" t="s">
        <v>267</v>
      </c>
      <c r="B175" s="64" t="s">
        <v>7</v>
      </c>
      <c r="C175" s="94" t="s">
        <v>69</v>
      </c>
      <c r="D175" s="105" t="s">
        <v>260</v>
      </c>
      <c r="E175" s="168" t="s">
        <v>269</v>
      </c>
      <c r="F175" s="169"/>
      <c r="G175" s="106" t="s">
        <v>69</v>
      </c>
      <c r="H175" s="95">
        <v>27100</v>
      </c>
      <c r="I175" s="96">
        <v>0</v>
      </c>
      <c r="J175" s="97">
        <v>27100</v>
      </c>
      <c r="K175" s="75" t="str">
        <f t="shared" si="3"/>
        <v>00003100400123100000</v>
      </c>
      <c r="L175" s="66" t="s">
        <v>268</v>
      </c>
    </row>
    <row r="176" spans="1:12" ht="30" x14ac:dyDescent="0.2">
      <c r="A176" s="63" t="s">
        <v>126</v>
      </c>
      <c r="B176" s="64" t="s">
        <v>7</v>
      </c>
      <c r="C176" s="94" t="s">
        <v>69</v>
      </c>
      <c r="D176" s="105" t="s">
        <v>260</v>
      </c>
      <c r="E176" s="168" t="s">
        <v>269</v>
      </c>
      <c r="F176" s="169"/>
      <c r="G176" s="106" t="s">
        <v>7</v>
      </c>
      <c r="H176" s="95">
        <v>27100</v>
      </c>
      <c r="I176" s="96">
        <v>0</v>
      </c>
      <c r="J176" s="97">
        <v>27100</v>
      </c>
      <c r="K176" s="75" t="str">
        <f t="shared" si="3"/>
        <v>00003100400123100200</v>
      </c>
      <c r="L176" s="66" t="s">
        <v>270</v>
      </c>
    </row>
    <row r="177" spans="1:12" ht="30" x14ac:dyDescent="0.2">
      <c r="A177" s="63" t="s">
        <v>128</v>
      </c>
      <c r="B177" s="64" t="s">
        <v>7</v>
      </c>
      <c r="C177" s="94" t="s">
        <v>69</v>
      </c>
      <c r="D177" s="105" t="s">
        <v>260</v>
      </c>
      <c r="E177" s="168" t="s">
        <v>269</v>
      </c>
      <c r="F177" s="169"/>
      <c r="G177" s="106" t="s">
        <v>130</v>
      </c>
      <c r="H177" s="95">
        <v>27100</v>
      </c>
      <c r="I177" s="96">
        <v>0</v>
      </c>
      <c r="J177" s="97">
        <v>27100</v>
      </c>
      <c r="K177" s="75" t="str">
        <f t="shared" si="3"/>
        <v>00003100400123100240</v>
      </c>
      <c r="L177" s="66" t="s">
        <v>271</v>
      </c>
    </row>
    <row r="178" spans="1:12" s="55" customFormat="1" ht="30" x14ac:dyDescent="0.2">
      <c r="A178" s="53" t="s">
        <v>131</v>
      </c>
      <c r="B178" s="52" t="s">
        <v>7</v>
      </c>
      <c r="C178" s="98" t="s">
        <v>69</v>
      </c>
      <c r="D178" s="107" t="s">
        <v>260</v>
      </c>
      <c r="E178" s="176" t="s">
        <v>269</v>
      </c>
      <c r="F178" s="177"/>
      <c r="G178" s="108" t="s">
        <v>132</v>
      </c>
      <c r="H178" s="99">
        <v>27100</v>
      </c>
      <c r="I178" s="100">
        <v>0</v>
      </c>
      <c r="J178" s="101">
        <f>IF(IF(H178="",0,H178)=0,0,(IF(H178&gt;0,IF(I178&gt;H178,0,H178-I178),IF(I178&gt;H178,H178-I178,0))))</f>
        <v>27100</v>
      </c>
      <c r="K178" s="75" t="str">
        <f t="shared" si="3"/>
        <v>00003100400123100244</v>
      </c>
      <c r="L178" s="54" t="str">
        <f>C178 &amp; D178 &amp;E178 &amp; F178 &amp; G178</f>
        <v>00003100400123100244</v>
      </c>
    </row>
    <row r="179" spans="1:12" ht="45" x14ac:dyDescent="0.2">
      <c r="A179" s="63" t="s">
        <v>272</v>
      </c>
      <c r="B179" s="64" t="s">
        <v>7</v>
      </c>
      <c r="C179" s="94" t="s">
        <v>69</v>
      </c>
      <c r="D179" s="105" t="s">
        <v>260</v>
      </c>
      <c r="E179" s="168" t="s">
        <v>274</v>
      </c>
      <c r="F179" s="169"/>
      <c r="G179" s="106" t="s">
        <v>69</v>
      </c>
      <c r="H179" s="95">
        <v>67700</v>
      </c>
      <c r="I179" s="96">
        <v>0</v>
      </c>
      <c r="J179" s="97">
        <v>67700</v>
      </c>
      <c r="K179" s="75" t="str">
        <f t="shared" si="3"/>
        <v>00003100500000000000</v>
      </c>
      <c r="L179" s="66" t="s">
        <v>273</v>
      </c>
    </row>
    <row r="180" spans="1:12" ht="33.75" x14ac:dyDescent="0.2">
      <c r="A180" s="63" t="s">
        <v>275</v>
      </c>
      <c r="B180" s="64" t="s">
        <v>7</v>
      </c>
      <c r="C180" s="94" t="s">
        <v>69</v>
      </c>
      <c r="D180" s="105" t="s">
        <v>260</v>
      </c>
      <c r="E180" s="168" t="s">
        <v>277</v>
      </c>
      <c r="F180" s="169"/>
      <c r="G180" s="106" t="s">
        <v>69</v>
      </c>
      <c r="H180" s="95">
        <v>67700</v>
      </c>
      <c r="I180" s="96">
        <v>0</v>
      </c>
      <c r="J180" s="97">
        <v>67700</v>
      </c>
      <c r="K180" s="75" t="str">
        <f t="shared" si="3"/>
        <v>00003100500100000000</v>
      </c>
      <c r="L180" s="66" t="s">
        <v>276</v>
      </c>
    </row>
    <row r="181" spans="1:12" ht="30" x14ac:dyDescent="0.2">
      <c r="A181" s="63" t="s">
        <v>278</v>
      </c>
      <c r="B181" s="64" t="s">
        <v>7</v>
      </c>
      <c r="C181" s="94" t="s">
        <v>69</v>
      </c>
      <c r="D181" s="105" t="s">
        <v>260</v>
      </c>
      <c r="E181" s="168" t="s">
        <v>280</v>
      </c>
      <c r="F181" s="169"/>
      <c r="G181" s="106" t="s">
        <v>69</v>
      </c>
      <c r="H181" s="95">
        <v>67700</v>
      </c>
      <c r="I181" s="96">
        <v>0</v>
      </c>
      <c r="J181" s="97">
        <v>67700</v>
      </c>
      <c r="K181" s="75" t="str">
        <f t="shared" si="3"/>
        <v>00003100500123030000</v>
      </c>
      <c r="L181" s="66" t="s">
        <v>279</v>
      </c>
    </row>
    <row r="182" spans="1:12" ht="30" x14ac:dyDescent="0.2">
      <c r="A182" s="63" t="s">
        <v>126</v>
      </c>
      <c r="B182" s="64" t="s">
        <v>7</v>
      </c>
      <c r="C182" s="94" t="s">
        <v>69</v>
      </c>
      <c r="D182" s="105" t="s">
        <v>260</v>
      </c>
      <c r="E182" s="168" t="s">
        <v>280</v>
      </c>
      <c r="F182" s="169"/>
      <c r="G182" s="106" t="s">
        <v>7</v>
      </c>
      <c r="H182" s="95">
        <v>67700</v>
      </c>
      <c r="I182" s="96">
        <v>0</v>
      </c>
      <c r="J182" s="97">
        <v>67700</v>
      </c>
      <c r="K182" s="75" t="str">
        <f t="shared" si="3"/>
        <v>00003100500123030200</v>
      </c>
      <c r="L182" s="66" t="s">
        <v>281</v>
      </c>
    </row>
    <row r="183" spans="1:12" ht="30" x14ac:dyDescent="0.2">
      <c r="A183" s="63" t="s">
        <v>128</v>
      </c>
      <c r="B183" s="64" t="s">
        <v>7</v>
      </c>
      <c r="C183" s="94" t="s">
        <v>69</v>
      </c>
      <c r="D183" s="105" t="s">
        <v>260</v>
      </c>
      <c r="E183" s="168" t="s">
        <v>280</v>
      </c>
      <c r="F183" s="169"/>
      <c r="G183" s="106" t="s">
        <v>130</v>
      </c>
      <c r="H183" s="95">
        <v>67700</v>
      </c>
      <c r="I183" s="96">
        <v>0</v>
      </c>
      <c r="J183" s="97">
        <v>67700</v>
      </c>
      <c r="K183" s="75" t="str">
        <f t="shared" si="3"/>
        <v>00003100500123030240</v>
      </c>
      <c r="L183" s="66" t="s">
        <v>282</v>
      </c>
    </row>
    <row r="184" spans="1:12" s="55" customFormat="1" ht="30" x14ac:dyDescent="0.2">
      <c r="A184" s="53" t="s">
        <v>131</v>
      </c>
      <c r="B184" s="52" t="s">
        <v>7</v>
      </c>
      <c r="C184" s="98" t="s">
        <v>69</v>
      </c>
      <c r="D184" s="107" t="s">
        <v>260</v>
      </c>
      <c r="E184" s="176" t="s">
        <v>280</v>
      </c>
      <c r="F184" s="177"/>
      <c r="G184" s="108" t="s">
        <v>132</v>
      </c>
      <c r="H184" s="99">
        <v>67700</v>
      </c>
      <c r="I184" s="100">
        <v>0</v>
      </c>
      <c r="J184" s="101">
        <f>IF(IF(H184="",0,H184)=0,0,(IF(H184&gt;0,IF(I184&gt;H184,0,H184-I184),IF(I184&gt;H184,H184-I184,0))))</f>
        <v>67700</v>
      </c>
      <c r="K184" s="75" t="str">
        <f t="shared" si="3"/>
        <v>00003100500123030244</v>
      </c>
      <c r="L184" s="54" t="str">
        <f>C184 &amp; D184 &amp;E184 &amp; F184 &amp; G184</f>
        <v>00003100500123030244</v>
      </c>
    </row>
    <row r="185" spans="1:12" ht="30" x14ac:dyDescent="0.2">
      <c r="A185" s="63" t="s">
        <v>283</v>
      </c>
      <c r="B185" s="64" t="s">
        <v>7</v>
      </c>
      <c r="C185" s="94" t="s">
        <v>69</v>
      </c>
      <c r="D185" s="105" t="s">
        <v>285</v>
      </c>
      <c r="E185" s="168" t="s">
        <v>89</v>
      </c>
      <c r="F185" s="169"/>
      <c r="G185" s="106" t="s">
        <v>69</v>
      </c>
      <c r="H185" s="95">
        <v>10900</v>
      </c>
      <c r="I185" s="96">
        <v>0</v>
      </c>
      <c r="J185" s="97">
        <v>10900</v>
      </c>
      <c r="K185" s="75" t="str">
        <f t="shared" si="3"/>
        <v>00003140000000000000</v>
      </c>
      <c r="L185" s="66" t="s">
        <v>284</v>
      </c>
    </row>
    <row r="186" spans="1:12" ht="67.5" x14ac:dyDescent="0.2">
      <c r="A186" s="63" t="s">
        <v>286</v>
      </c>
      <c r="B186" s="64" t="s">
        <v>7</v>
      </c>
      <c r="C186" s="94" t="s">
        <v>69</v>
      </c>
      <c r="D186" s="105" t="s">
        <v>285</v>
      </c>
      <c r="E186" s="168" t="s">
        <v>288</v>
      </c>
      <c r="F186" s="169"/>
      <c r="G186" s="106" t="s">
        <v>69</v>
      </c>
      <c r="H186" s="95">
        <v>10900</v>
      </c>
      <c r="I186" s="96">
        <v>0</v>
      </c>
      <c r="J186" s="97">
        <v>10900</v>
      </c>
      <c r="K186" s="75" t="str">
        <f t="shared" si="3"/>
        <v>00003140900000000000</v>
      </c>
      <c r="L186" s="66" t="s">
        <v>287</v>
      </c>
    </row>
    <row r="187" spans="1:12" ht="33.75" x14ac:dyDescent="0.2">
      <c r="A187" s="63" t="s">
        <v>289</v>
      </c>
      <c r="B187" s="64" t="s">
        <v>7</v>
      </c>
      <c r="C187" s="94" t="s">
        <v>69</v>
      </c>
      <c r="D187" s="105" t="s">
        <v>285</v>
      </c>
      <c r="E187" s="168" t="s">
        <v>291</v>
      </c>
      <c r="F187" s="169"/>
      <c r="G187" s="106" t="s">
        <v>69</v>
      </c>
      <c r="H187" s="95">
        <v>10900</v>
      </c>
      <c r="I187" s="96">
        <v>0</v>
      </c>
      <c r="J187" s="97">
        <v>10900</v>
      </c>
      <c r="K187" s="75" t="str">
        <f t="shared" si="3"/>
        <v>00003140900200000000</v>
      </c>
      <c r="L187" s="66" t="s">
        <v>290</v>
      </c>
    </row>
    <row r="188" spans="1:12" ht="33.75" x14ac:dyDescent="0.2">
      <c r="A188" s="63" t="s">
        <v>292</v>
      </c>
      <c r="B188" s="64" t="s">
        <v>7</v>
      </c>
      <c r="C188" s="94" t="s">
        <v>69</v>
      </c>
      <c r="D188" s="105" t="s">
        <v>285</v>
      </c>
      <c r="E188" s="168" t="s">
        <v>294</v>
      </c>
      <c r="F188" s="169"/>
      <c r="G188" s="106" t="s">
        <v>69</v>
      </c>
      <c r="H188" s="95">
        <v>10900</v>
      </c>
      <c r="I188" s="96">
        <v>0</v>
      </c>
      <c r="J188" s="97">
        <v>10900</v>
      </c>
      <c r="K188" s="75" t="str">
        <f t="shared" si="3"/>
        <v>00003140900223170000</v>
      </c>
      <c r="L188" s="66" t="s">
        <v>293</v>
      </c>
    </row>
    <row r="189" spans="1:12" ht="56.25" x14ac:dyDescent="0.2">
      <c r="A189" s="63" t="s">
        <v>103</v>
      </c>
      <c r="B189" s="64" t="s">
        <v>7</v>
      </c>
      <c r="C189" s="94" t="s">
        <v>69</v>
      </c>
      <c r="D189" s="105" t="s">
        <v>285</v>
      </c>
      <c r="E189" s="168" t="s">
        <v>294</v>
      </c>
      <c r="F189" s="169"/>
      <c r="G189" s="106" t="s">
        <v>105</v>
      </c>
      <c r="H189" s="95">
        <v>10900</v>
      </c>
      <c r="I189" s="96">
        <v>0</v>
      </c>
      <c r="J189" s="97">
        <v>10900</v>
      </c>
      <c r="K189" s="75" t="str">
        <f t="shared" si="3"/>
        <v>00003140900223170100</v>
      </c>
      <c r="L189" s="66" t="s">
        <v>295</v>
      </c>
    </row>
    <row r="190" spans="1:12" ht="30" x14ac:dyDescent="0.2">
      <c r="A190" s="63" t="s">
        <v>106</v>
      </c>
      <c r="B190" s="64" t="s">
        <v>7</v>
      </c>
      <c r="C190" s="94" t="s">
        <v>69</v>
      </c>
      <c r="D190" s="105" t="s">
        <v>285</v>
      </c>
      <c r="E190" s="168" t="s">
        <v>294</v>
      </c>
      <c r="F190" s="169"/>
      <c r="G190" s="106" t="s">
        <v>108</v>
      </c>
      <c r="H190" s="95">
        <v>10900</v>
      </c>
      <c r="I190" s="96">
        <v>0</v>
      </c>
      <c r="J190" s="97">
        <v>10900</v>
      </c>
      <c r="K190" s="75" t="str">
        <f t="shared" si="3"/>
        <v>00003140900223170120</v>
      </c>
      <c r="L190" s="66" t="s">
        <v>296</v>
      </c>
    </row>
    <row r="191" spans="1:12" s="55" customFormat="1" ht="45" x14ac:dyDescent="0.2">
      <c r="A191" s="53" t="s">
        <v>239</v>
      </c>
      <c r="B191" s="52" t="s">
        <v>7</v>
      </c>
      <c r="C191" s="98" t="s">
        <v>69</v>
      </c>
      <c r="D191" s="107" t="s">
        <v>285</v>
      </c>
      <c r="E191" s="176" t="s">
        <v>294</v>
      </c>
      <c r="F191" s="177"/>
      <c r="G191" s="108" t="s">
        <v>240</v>
      </c>
      <c r="H191" s="99">
        <v>10900</v>
      </c>
      <c r="I191" s="100">
        <v>0</v>
      </c>
      <c r="J191" s="101">
        <f>IF(IF(H191="",0,H191)=0,0,(IF(H191&gt;0,IF(I191&gt;H191,0,H191-I191),IF(I191&gt;H191,H191-I191,0))))</f>
        <v>10900</v>
      </c>
      <c r="K191" s="75" t="str">
        <f t="shared" si="3"/>
        <v>00003140900223170123</v>
      </c>
      <c r="L191" s="54" t="str">
        <f>C191 &amp; D191 &amp;E191 &amp; F191 &amp; G191</f>
        <v>00003140900223170123</v>
      </c>
    </row>
    <row r="192" spans="1:12" ht="30" x14ac:dyDescent="0.2">
      <c r="A192" s="63" t="s">
        <v>297</v>
      </c>
      <c r="B192" s="64" t="s">
        <v>7</v>
      </c>
      <c r="C192" s="94" t="s">
        <v>69</v>
      </c>
      <c r="D192" s="105" t="s">
        <v>299</v>
      </c>
      <c r="E192" s="168" t="s">
        <v>89</v>
      </c>
      <c r="F192" s="169"/>
      <c r="G192" s="106" t="s">
        <v>69</v>
      </c>
      <c r="H192" s="95">
        <v>3521500</v>
      </c>
      <c r="I192" s="96">
        <v>320026.82</v>
      </c>
      <c r="J192" s="97">
        <v>3201473.18</v>
      </c>
      <c r="K192" s="75" t="str">
        <f t="shared" si="3"/>
        <v>00004000000000000000</v>
      </c>
      <c r="L192" s="66" t="s">
        <v>298</v>
      </c>
    </row>
    <row r="193" spans="1:12" ht="30" x14ac:dyDescent="0.2">
      <c r="A193" s="63" t="s">
        <v>300</v>
      </c>
      <c r="B193" s="64" t="s">
        <v>7</v>
      </c>
      <c r="C193" s="94" t="s">
        <v>69</v>
      </c>
      <c r="D193" s="105" t="s">
        <v>302</v>
      </c>
      <c r="E193" s="168" t="s">
        <v>89</v>
      </c>
      <c r="F193" s="169"/>
      <c r="G193" s="106" t="s">
        <v>69</v>
      </c>
      <c r="H193" s="95">
        <v>287200</v>
      </c>
      <c r="I193" s="96">
        <v>0</v>
      </c>
      <c r="J193" s="97">
        <v>287200</v>
      </c>
      <c r="K193" s="75" t="str">
        <f t="shared" si="3"/>
        <v>00004050000000000000</v>
      </c>
      <c r="L193" s="66" t="s">
        <v>301</v>
      </c>
    </row>
    <row r="194" spans="1:12" ht="33.75" x14ac:dyDescent="0.2">
      <c r="A194" s="63" t="s">
        <v>303</v>
      </c>
      <c r="B194" s="64" t="s">
        <v>7</v>
      </c>
      <c r="C194" s="94" t="s">
        <v>69</v>
      </c>
      <c r="D194" s="105" t="s">
        <v>302</v>
      </c>
      <c r="E194" s="168" t="s">
        <v>305</v>
      </c>
      <c r="F194" s="169"/>
      <c r="G194" s="106" t="s">
        <v>69</v>
      </c>
      <c r="H194" s="95">
        <v>287200</v>
      </c>
      <c r="I194" s="96">
        <v>0</v>
      </c>
      <c r="J194" s="97">
        <v>287200</v>
      </c>
      <c r="K194" s="75" t="str">
        <f t="shared" si="3"/>
        <v>00004050800000000000</v>
      </c>
      <c r="L194" s="66" t="s">
        <v>304</v>
      </c>
    </row>
    <row r="195" spans="1:12" ht="33.75" x14ac:dyDescent="0.2">
      <c r="A195" s="63" t="s">
        <v>306</v>
      </c>
      <c r="B195" s="64" t="s">
        <v>7</v>
      </c>
      <c r="C195" s="94" t="s">
        <v>69</v>
      </c>
      <c r="D195" s="105" t="s">
        <v>302</v>
      </c>
      <c r="E195" s="168" t="s">
        <v>308</v>
      </c>
      <c r="F195" s="169"/>
      <c r="G195" s="106" t="s">
        <v>69</v>
      </c>
      <c r="H195" s="95">
        <v>287200</v>
      </c>
      <c r="I195" s="96">
        <v>0</v>
      </c>
      <c r="J195" s="97">
        <v>287200</v>
      </c>
      <c r="K195" s="75" t="str">
        <f t="shared" si="3"/>
        <v>00004050800100000000</v>
      </c>
      <c r="L195" s="66" t="s">
        <v>307</v>
      </c>
    </row>
    <row r="196" spans="1:12" ht="30" x14ac:dyDescent="0.2">
      <c r="A196" s="63" t="s">
        <v>309</v>
      </c>
      <c r="B196" s="64" t="s">
        <v>7</v>
      </c>
      <c r="C196" s="94" t="s">
        <v>69</v>
      </c>
      <c r="D196" s="105" t="s">
        <v>302</v>
      </c>
      <c r="E196" s="168" t="s">
        <v>311</v>
      </c>
      <c r="F196" s="169"/>
      <c r="G196" s="106" t="s">
        <v>69</v>
      </c>
      <c r="H196" s="95">
        <v>221000</v>
      </c>
      <c r="I196" s="96">
        <v>0</v>
      </c>
      <c r="J196" s="97">
        <v>221000</v>
      </c>
      <c r="K196" s="75" t="str">
        <f t="shared" si="3"/>
        <v>00004050800175764000</v>
      </c>
      <c r="L196" s="66" t="s">
        <v>310</v>
      </c>
    </row>
    <row r="197" spans="1:12" ht="30" x14ac:dyDescent="0.2">
      <c r="A197" s="63" t="s">
        <v>126</v>
      </c>
      <c r="B197" s="64" t="s">
        <v>7</v>
      </c>
      <c r="C197" s="94" t="s">
        <v>69</v>
      </c>
      <c r="D197" s="105" t="s">
        <v>302</v>
      </c>
      <c r="E197" s="168" t="s">
        <v>311</v>
      </c>
      <c r="F197" s="169"/>
      <c r="G197" s="106" t="s">
        <v>7</v>
      </c>
      <c r="H197" s="95">
        <v>221000</v>
      </c>
      <c r="I197" s="96">
        <v>0</v>
      </c>
      <c r="J197" s="97">
        <v>221000</v>
      </c>
      <c r="K197" s="75" t="str">
        <f t="shared" si="3"/>
        <v>00004050800175764200</v>
      </c>
      <c r="L197" s="66" t="s">
        <v>312</v>
      </c>
    </row>
    <row r="198" spans="1:12" ht="30" x14ac:dyDescent="0.2">
      <c r="A198" s="63" t="s">
        <v>128</v>
      </c>
      <c r="B198" s="64" t="s">
        <v>7</v>
      </c>
      <c r="C198" s="94" t="s">
        <v>69</v>
      </c>
      <c r="D198" s="105" t="s">
        <v>302</v>
      </c>
      <c r="E198" s="168" t="s">
        <v>311</v>
      </c>
      <c r="F198" s="169"/>
      <c r="G198" s="106" t="s">
        <v>130</v>
      </c>
      <c r="H198" s="95">
        <v>221000</v>
      </c>
      <c r="I198" s="96">
        <v>0</v>
      </c>
      <c r="J198" s="97">
        <v>221000</v>
      </c>
      <c r="K198" s="75" t="str">
        <f t="shared" si="3"/>
        <v>00004050800175764240</v>
      </c>
      <c r="L198" s="66" t="s">
        <v>313</v>
      </c>
    </row>
    <row r="199" spans="1:12" s="55" customFormat="1" ht="30" x14ac:dyDescent="0.2">
      <c r="A199" s="53" t="s">
        <v>131</v>
      </c>
      <c r="B199" s="52" t="s">
        <v>7</v>
      </c>
      <c r="C199" s="98" t="s">
        <v>69</v>
      </c>
      <c r="D199" s="107" t="s">
        <v>302</v>
      </c>
      <c r="E199" s="176" t="s">
        <v>311</v>
      </c>
      <c r="F199" s="177"/>
      <c r="G199" s="108" t="s">
        <v>132</v>
      </c>
      <c r="H199" s="99">
        <v>221000</v>
      </c>
      <c r="I199" s="100">
        <v>0</v>
      </c>
      <c r="J199" s="101">
        <f>IF(IF(H199="",0,H199)=0,0,(IF(H199&gt;0,IF(I199&gt;H199,0,H199-I199),IF(I199&gt;H199,H199-I199,0))))</f>
        <v>221000</v>
      </c>
      <c r="K199" s="75" t="str">
        <f t="shared" si="3"/>
        <v>00004050800175764244</v>
      </c>
      <c r="L199" s="54" t="str">
        <f>C199 &amp; D199 &amp;E199 &amp; F199 &amp; G199</f>
        <v>00004050800175764244</v>
      </c>
    </row>
    <row r="200" spans="1:12" ht="30" x14ac:dyDescent="0.2">
      <c r="A200" s="63" t="s">
        <v>314</v>
      </c>
      <c r="B200" s="64" t="s">
        <v>7</v>
      </c>
      <c r="C200" s="94" t="s">
        <v>69</v>
      </c>
      <c r="D200" s="105" t="s">
        <v>302</v>
      </c>
      <c r="E200" s="168" t="s">
        <v>316</v>
      </c>
      <c r="F200" s="169"/>
      <c r="G200" s="106" t="s">
        <v>69</v>
      </c>
      <c r="H200" s="95">
        <v>66200</v>
      </c>
      <c r="I200" s="96">
        <v>0</v>
      </c>
      <c r="J200" s="97">
        <v>66200</v>
      </c>
      <c r="K200" s="75" t="str">
        <f t="shared" si="3"/>
        <v>000040508001S5764000</v>
      </c>
      <c r="L200" s="66" t="s">
        <v>315</v>
      </c>
    </row>
    <row r="201" spans="1:12" ht="30" x14ac:dyDescent="0.2">
      <c r="A201" s="63" t="s">
        <v>126</v>
      </c>
      <c r="B201" s="64" t="s">
        <v>7</v>
      </c>
      <c r="C201" s="94" t="s">
        <v>69</v>
      </c>
      <c r="D201" s="105" t="s">
        <v>302</v>
      </c>
      <c r="E201" s="168" t="s">
        <v>316</v>
      </c>
      <c r="F201" s="169"/>
      <c r="G201" s="106" t="s">
        <v>7</v>
      </c>
      <c r="H201" s="95">
        <v>66200</v>
      </c>
      <c r="I201" s="96">
        <v>0</v>
      </c>
      <c r="J201" s="97">
        <v>66200</v>
      </c>
      <c r="K201" s="75" t="str">
        <f t="shared" si="3"/>
        <v>000040508001S5764200</v>
      </c>
      <c r="L201" s="66" t="s">
        <v>317</v>
      </c>
    </row>
    <row r="202" spans="1:12" ht="30" x14ac:dyDescent="0.2">
      <c r="A202" s="63" t="s">
        <v>128</v>
      </c>
      <c r="B202" s="64" t="s">
        <v>7</v>
      </c>
      <c r="C202" s="94" t="s">
        <v>69</v>
      </c>
      <c r="D202" s="105" t="s">
        <v>302</v>
      </c>
      <c r="E202" s="168" t="s">
        <v>316</v>
      </c>
      <c r="F202" s="169"/>
      <c r="G202" s="106" t="s">
        <v>130</v>
      </c>
      <c r="H202" s="95">
        <v>66200</v>
      </c>
      <c r="I202" s="96">
        <v>0</v>
      </c>
      <c r="J202" s="97">
        <v>66200</v>
      </c>
      <c r="K202" s="75" t="str">
        <f t="shared" si="3"/>
        <v>000040508001S5764240</v>
      </c>
      <c r="L202" s="66" t="s">
        <v>318</v>
      </c>
    </row>
    <row r="203" spans="1:12" s="55" customFormat="1" ht="30" x14ac:dyDescent="0.2">
      <c r="A203" s="53" t="s">
        <v>131</v>
      </c>
      <c r="B203" s="52" t="s">
        <v>7</v>
      </c>
      <c r="C203" s="98" t="s">
        <v>69</v>
      </c>
      <c r="D203" s="107" t="s">
        <v>302</v>
      </c>
      <c r="E203" s="176" t="s">
        <v>316</v>
      </c>
      <c r="F203" s="177"/>
      <c r="G203" s="108" t="s">
        <v>132</v>
      </c>
      <c r="H203" s="99">
        <v>66200</v>
      </c>
      <c r="I203" s="100">
        <v>0</v>
      </c>
      <c r="J203" s="101">
        <f>IF(IF(H203="",0,H203)=0,0,(IF(H203&gt;0,IF(I203&gt;H203,0,H203-I203),IF(I203&gt;H203,H203-I203,0))))</f>
        <v>66200</v>
      </c>
      <c r="K203" s="75" t="str">
        <f t="shared" si="3"/>
        <v>000040508001S5764244</v>
      </c>
      <c r="L203" s="54" t="str">
        <f>C203 &amp; D203 &amp;E203 &amp; F203 &amp; G203</f>
        <v>000040508001S5764244</v>
      </c>
    </row>
    <row r="204" spans="1:12" ht="30" x14ac:dyDescent="0.2">
      <c r="A204" s="63" t="s">
        <v>319</v>
      </c>
      <c r="B204" s="64" t="s">
        <v>7</v>
      </c>
      <c r="C204" s="94" t="s">
        <v>69</v>
      </c>
      <c r="D204" s="105" t="s">
        <v>321</v>
      </c>
      <c r="E204" s="168" t="s">
        <v>89</v>
      </c>
      <c r="F204" s="169"/>
      <c r="G204" s="106" t="s">
        <v>69</v>
      </c>
      <c r="H204" s="95">
        <v>3234300</v>
      </c>
      <c r="I204" s="96">
        <v>320026.82</v>
      </c>
      <c r="J204" s="97">
        <v>2914273.18</v>
      </c>
      <c r="K204" s="75" t="str">
        <f t="shared" si="3"/>
        <v>00004090000000000000</v>
      </c>
      <c r="L204" s="66" t="s">
        <v>320</v>
      </c>
    </row>
    <row r="205" spans="1:12" ht="67.5" x14ac:dyDescent="0.2">
      <c r="A205" s="63" t="s">
        <v>322</v>
      </c>
      <c r="B205" s="64" t="s">
        <v>7</v>
      </c>
      <c r="C205" s="94" t="s">
        <v>69</v>
      </c>
      <c r="D205" s="105" t="s">
        <v>321</v>
      </c>
      <c r="E205" s="168" t="s">
        <v>324</v>
      </c>
      <c r="F205" s="169"/>
      <c r="G205" s="106" t="s">
        <v>69</v>
      </c>
      <c r="H205" s="95">
        <v>3234300</v>
      </c>
      <c r="I205" s="96">
        <v>320026.82</v>
      </c>
      <c r="J205" s="97">
        <v>2914273.18</v>
      </c>
      <c r="K205" s="75" t="str">
        <f t="shared" ref="K205:K268" si="4">C205 &amp; D205 &amp;E205 &amp; F205 &amp; G205</f>
        <v>00004090600000000000</v>
      </c>
      <c r="L205" s="66" t="s">
        <v>323</v>
      </c>
    </row>
    <row r="206" spans="1:12" ht="45" x14ac:dyDescent="0.2">
      <c r="A206" s="63" t="s">
        <v>325</v>
      </c>
      <c r="B206" s="64" t="s">
        <v>7</v>
      </c>
      <c r="C206" s="94" t="s">
        <v>69</v>
      </c>
      <c r="D206" s="105" t="s">
        <v>321</v>
      </c>
      <c r="E206" s="168" t="s">
        <v>327</v>
      </c>
      <c r="F206" s="169"/>
      <c r="G206" s="106" t="s">
        <v>69</v>
      </c>
      <c r="H206" s="95">
        <v>3234300</v>
      </c>
      <c r="I206" s="96">
        <v>320026.82</v>
      </c>
      <c r="J206" s="97">
        <v>2914273.18</v>
      </c>
      <c r="K206" s="75" t="str">
        <f t="shared" si="4"/>
        <v>00004090600100000000</v>
      </c>
      <c r="L206" s="66" t="s">
        <v>326</v>
      </c>
    </row>
    <row r="207" spans="1:12" ht="56.25" x14ac:dyDescent="0.2">
      <c r="A207" s="63" t="s">
        <v>328</v>
      </c>
      <c r="B207" s="64" t="s">
        <v>7</v>
      </c>
      <c r="C207" s="94" t="s">
        <v>69</v>
      </c>
      <c r="D207" s="105" t="s">
        <v>321</v>
      </c>
      <c r="E207" s="168" t="s">
        <v>330</v>
      </c>
      <c r="F207" s="169"/>
      <c r="G207" s="106" t="s">
        <v>69</v>
      </c>
      <c r="H207" s="95">
        <v>1316400</v>
      </c>
      <c r="I207" s="96">
        <v>320026.82</v>
      </c>
      <c r="J207" s="97">
        <v>996373.18</v>
      </c>
      <c r="K207" s="75" t="str">
        <f t="shared" si="4"/>
        <v>00004090600123040000</v>
      </c>
      <c r="L207" s="66" t="s">
        <v>329</v>
      </c>
    </row>
    <row r="208" spans="1:12" ht="30" x14ac:dyDescent="0.2">
      <c r="A208" s="63" t="s">
        <v>126</v>
      </c>
      <c r="B208" s="64" t="s">
        <v>7</v>
      </c>
      <c r="C208" s="94" t="s">
        <v>69</v>
      </c>
      <c r="D208" s="105" t="s">
        <v>321</v>
      </c>
      <c r="E208" s="168" t="s">
        <v>330</v>
      </c>
      <c r="F208" s="169"/>
      <c r="G208" s="106" t="s">
        <v>7</v>
      </c>
      <c r="H208" s="95">
        <v>1316400</v>
      </c>
      <c r="I208" s="96">
        <v>320026.82</v>
      </c>
      <c r="J208" s="97">
        <v>996373.18</v>
      </c>
      <c r="K208" s="75" t="str">
        <f t="shared" si="4"/>
        <v>00004090600123040200</v>
      </c>
      <c r="L208" s="66" t="s">
        <v>331</v>
      </c>
    </row>
    <row r="209" spans="1:12" ht="30" x14ac:dyDescent="0.2">
      <c r="A209" s="63" t="s">
        <v>128</v>
      </c>
      <c r="B209" s="64" t="s">
        <v>7</v>
      </c>
      <c r="C209" s="94" t="s">
        <v>69</v>
      </c>
      <c r="D209" s="105" t="s">
        <v>321</v>
      </c>
      <c r="E209" s="168" t="s">
        <v>330</v>
      </c>
      <c r="F209" s="169"/>
      <c r="G209" s="106" t="s">
        <v>130</v>
      </c>
      <c r="H209" s="95">
        <v>1316400</v>
      </c>
      <c r="I209" s="96">
        <v>320026.82</v>
      </c>
      <c r="J209" s="97">
        <v>996373.18</v>
      </c>
      <c r="K209" s="75" t="str">
        <f t="shared" si="4"/>
        <v>00004090600123040240</v>
      </c>
      <c r="L209" s="66" t="s">
        <v>332</v>
      </c>
    </row>
    <row r="210" spans="1:12" s="55" customFormat="1" ht="30" x14ac:dyDescent="0.2">
      <c r="A210" s="53" t="s">
        <v>131</v>
      </c>
      <c r="B210" s="52" t="s">
        <v>7</v>
      </c>
      <c r="C210" s="98" t="s">
        <v>69</v>
      </c>
      <c r="D210" s="107" t="s">
        <v>321</v>
      </c>
      <c r="E210" s="176" t="s">
        <v>330</v>
      </c>
      <c r="F210" s="177"/>
      <c r="G210" s="108" t="s">
        <v>132</v>
      </c>
      <c r="H210" s="99">
        <v>1316400</v>
      </c>
      <c r="I210" s="100">
        <v>320026.82</v>
      </c>
      <c r="J210" s="101">
        <f>IF(IF(H210="",0,H210)=0,0,(IF(H210&gt;0,IF(I210&gt;H210,0,H210-I210),IF(I210&gt;H210,H210-I210,0))))</f>
        <v>996373.18</v>
      </c>
      <c r="K210" s="75" t="str">
        <f t="shared" si="4"/>
        <v>00004090600123040244</v>
      </c>
      <c r="L210" s="54" t="str">
        <f>C210 &amp; D210 &amp;E210 &amp; F210 &amp; G210</f>
        <v>00004090600123040244</v>
      </c>
    </row>
    <row r="211" spans="1:12" ht="56.25" x14ac:dyDescent="0.2">
      <c r="A211" s="63" t="s">
        <v>333</v>
      </c>
      <c r="B211" s="64" t="s">
        <v>7</v>
      </c>
      <c r="C211" s="94" t="s">
        <v>69</v>
      </c>
      <c r="D211" s="105" t="s">
        <v>321</v>
      </c>
      <c r="E211" s="168" t="s">
        <v>335</v>
      </c>
      <c r="F211" s="169"/>
      <c r="G211" s="106" t="s">
        <v>69</v>
      </c>
      <c r="H211" s="95">
        <v>1822000</v>
      </c>
      <c r="I211" s="96">
        <v>0</v>
      </c>
      <c r="J211" s="97">
        <v>1822000</v>
      </c>
      <c r="K211" s="75" t="str">
        <f t="shared" si="4"/>
        <v>00004090600171520000</v>
      </c>
      <c r="L211" s="66" t="s">
        <v>334</v>
      </c>
    </row>
    <row r="212" spans="1:12" ht="30" x14ac:dyDescent="0.2">
      <c r="A212" s="63" t="s">
        <v>126</v>
      </c>
      <c r="B212" s="64" t="s">
        <v>7</v>
      </c>
      <c r="C212" s="94" t="s">
        <v>69</v>
      </c>
      <c r="D212" s="105" t="s">
        <v>321</v>
      </c>
      <c r="E212" s="168" t="s">
        <v>335</v>
      </c>
      <c r="F212" s="169"/>
      <c r="G212" s="106" t="s">
        <v>7</v>
      </c>
      <c r="H212" s="95">
        <v>1822000</v>
      </c>
      <c r="I212" s="96">
        <v>0</v>
      </c>
      <c r="J212" s="97">
        <v>1822000</v>
      </c>
      <c r="K212" s="75" t="str">
        <f t="shared" si="4"/>
        <v>00004090600171520200</v>
      </c>
      <c r="L212" s="66" t="s">
        <v>336</v>
      </c>
    </row>
    <row r="213" spans="1:12" ht="30" x14ac:dyDescent="0.2">
      <c r="A213" s="63" t="s">
        <v>128</v>
      </c>
      <c r="B213" s="64" t="s">
        <v>7</v>
      </c>
      <c r="C213" s="94" t="s">
        <v>69</v>
      </c>
      <c r="D213" s="105" t="s">
        <v>321</v>
      </c>
      <c r="E213" s="168" t="s">
        <v>335</v>
      </c>
      <c r="F213" s="169"/>
      <c r="G213" s="106" t="s">
        <v>130</v>
      </c>
      <c r="H213" s="95">
        <v>1822000</v>
      </c>
      <c r="I213" s="96">
        <v>0</v>
      </c>
      <c r="J213" s="97">
        <v>1822000</v>
      </c>
      <c r="K213" s="75" t="str">
        <f t="shared" si="4"/>
        <v>00004090600171520240</v>
      </c>
      <c r="L213" s="66" t="s">
        <v>337</v>
      </c>
    </row>
    <row r="214" spans="1:12" s="55" customFormat="1" ht="30" x14ac:dyDescent="0.2">
      <c r="A214" s="53" t="s">
        <v>131</v>
      </c>
      <c r="B214" s="52" t="s">
        <v>7</v>
      </c>
      <c r="C214" s="98" t="s">
        <v>69</v>
      </c>
      <c r="D214" s="107" t="s">
        <v>321</v>
      </c>
      <c r="E214" s="176" t="s">
        <v>335</v>
      </c>
      <c r="F214" s="177"/>
      <c r="G214" s="108" t="s">
        <v>132</v>
      </c>
      <c r="H214" s="99">
        <v>1822000</v>
      </c>
      <c r="I214" s="100">
        <v>0</v>
      </c>
      <c r="J214" s="101">
        <f>IF(IF(H214="",0,H214)=0,0,(IF(H214&gt;0,IF(I214&gt;H214,0,H214-I214),IF(I214&gt;H214,H214-I214,0))))</f>
        <v>1822000</v>
      </c>
      <c r="K214" s="75" t="str">
        <f t="shared" si="4"/>
        <v>00004090600171520244</v>
      </c>
      <c r="L214" s="54" t="str">
        <f>C214 &amp; D214 &amp;E214 &amp; F214 &amp; G214</f>
        <v>00004090600171520244</v>
      </c>
    </row>
    <row r="215" spans="1:12" ht="33.75" x14ac:dyDescent="0.2">
      <c r="A215" s="63" t="s">
        <v>338</v>
      </c>
      <c r="B215" s="64" t="s">
        <v>7</v>
      </c>
      <c r="C215" s="94" t="s">
        <v>69</v>
      </c>
      <c r="D215" s="105" t="s">
        <v>321</v>
      </c>
      <c r="E215" s="168" t="s">
        <v>340</v>
      </c>
      <c r="F215" s="169"/>
      <c r="G215" s="106" t="s">
        <v>69</v>
      </c>
      <c r="H215" s="95">
        <v>95900</v>
      </c>
      <c r="I215" s="96">
        <v>0</v>
      </c>
      <c r="J215" s="97">
        <v>95900</v>
      </c>
      <c r="K215" s="75" t="str">
        <f t="shared" si="4"/>
        <v>000040906001S1520000</v>
      </c>
      <c r="L215" s="66" t="s">
        <v>339</v>
      </c>
    </row>
    <row r="216" spans="1:12" ht="30" x14ac:dyDescent="0.2">
      <c r="A216" s="63" t="s">
        <v>126</v>
      </c>
      <c r="B216" s="64" t="s">
        <v>7</v>
      </c>
      <c r="C216" s="94" t="s">
        <v>69</v>
      </c>
      <c r="D216" s="105" t="s">
        <v>321</v>
      </c>
      <c r="E216" s="168" t="s">
        <v>340</v>
      </c>
      <c r="F216" s="169"/>
      <c r="G216" s="106" t="s">
        <v>7</v>
      </c>
      <c r="H216" s="95">
        <v>95900</v>
      </c>
      <c r="I216" s="96">
        <v>0</v>
      </c>
      <c r="J216" s="97">
        <v>95900</v>
      </c>
      <c r="K216" s="75" t="str">
        <f t="shared" si="4"/>
        <v>000040906001S1520200</v>
      </c>
      <c r="L216" s="66" t="s">
        <v>341</v>
      </c>
    </row>
    <row r="217" spans="1:12" ht="30" x14ac:dyDescent="0.2">
      <c r="A217" s="63" t="s">
        <v>128</v>
      </c>
      <c r="B217" s="64" t="s">
        <v>7</v>
      </c>
      <c r="C217" s="94" t="s">
        <v>69</v>
      </c>
      <c r="D217" s="105" t="s">
        <v>321</v>
      </c>
      <c r="E217" s="168" t="s">
        <v>340</v>
      </c>
      <c r="F217" s="169"/>
      <c r="G217" s="106" t="s">
        <v>130</v>
      </c>
      <c r="H217" s="95">
        <v>95900</v>
      </c>
      <c r="I217" s="96">
        <v>0</v>
      </c>
      <c r="J217" s="97">
        <v>95900</v>
      </c>
      <c r="K217" s="75" t="str">
        <f t="shared" si="4"/>
        <v>000040906001S1520240</v>
      </c>
      <c r="L217" s="66" t="s">
        <v>342</v>
      </c>
    </row>
    <row r="218" spans="1:12" s="55" customFormat="1" ht="30" x14ac:dyDescent="0.2">
      <c r="A218" s="53" t="s">
        <v>131</v>
      </c>
      <c r="B218" s="52" t="s">
        <v>7</v>
      </c>
      <c r="C218" s="98" t="s">
        <v>69</v>
      </c>
      <c r="D218" s="107" t="s">
        <v>321</v>
      </c>
      <c r="E218" s="176" t="s">
        <v>340</v>
      </c>
      <c r="F218" s="177"/>
      <c r="G218" s="108" t="s">
        <v>132</v>
      </c>
      <c r="H218" s="99">
        <v>95900</v>
      </c>
      <c r="I218" s="100">
        <v>0</v>
      </c>
      <c r="J218" s="101">
        <f>IF(IF(H218="",0,H218)=0,0,(IF(H218&gt;0,IF(I218&gt;H218,0,H218-I218),IF(I218&gt;H218,H218-I218,0))))</f>
        <v>95900</v>
      </c>
      <c r="K218" s="75" t="str">
        <f t="shared" si="4"/>
        <v>000040906001S1520244</v>
      </c>
      <c r="L218" s="54" t="str">
        <f>C218 &amp; D218 &amp;E218 &amp; F218 &amp; G218</f>
        <v>000040906001S1520244</v>
      </c>
    </row>
    <row r="219" spans="1:12" ht="30" x14ac:dyDescent="0.2">
      <c r="A219" s="63" t="s">
        <v>343</v>
      </c>
      <c r="B219" s="64" t="s">
        <v>7</v>
      </c>
      <c r="C219" s="94" t="s">
        <v>69</v>
      </c>
      <c r="D219" s="105" t="s">
        <v>345</v>
      </c>
      <c r="E219" s="168" t="s">
        <v>89</v>
      </c>
      <c r="F219" s="169"/>
      <c r="G219" s="106" t="s">
        <v>69</v>
      </c>
      <c r="H219" s="95">
        <v>2808230</v>
      </c>
      <c r="I219" s="96">
        <v>600800.92000000004</v>
      </c>
      <c r="J219" s="97">
        <v>2207429.08</v>
      </c>
      <c r="K219" s="75" t="str">
        <f t="shared" si="4"/>
        <v>00005000000000000000</v>
      </c>
      <c r="L219" s="66" t="s">
        <v>344</v>
      </c>
    </row>
    <row r="220" spans="1:12" ht="30" x14ac:dyDescent="0.2">
      <c r="A220" s="63" t="s">
        <v>346</v>
      </c>
      <c r="B220" s="64" t="s">
        <v>7</v>
      </c>
      <c r="C220" s="94" t="s">
        <v>69</v>
      </c>
      <c r="D220" s="105" t="s">
        <v>348</v>
      </c>
      <c r="E220" s="168" t="s">
        <v>89</v>
      </c>
      <c r="F220" s="169"/>
      <c r="G220" s="106" t="s">
        <v>69</v>
      </c>
      <c r="H220" s="95">
        <v>2808230</v>
      </c>
      <c r="I220" s="96">
        <v>600800.92000000004</v>
      </c>
      <c r="J220" s="97">
        <v>2207429.08</v>
      </c>
      <c r="K220" s="75" t="str">
        <f t="shared" si="4"/>
        <v>00005030000000000000</v>
      </c>
      <c r="L220" s="66" t="s">
        <v>347</v>
      </c>
    </row>
    <row r="221" spans="1:12" ht="33.75" x14ac:dyDescent="0.2">
      <c r="A221" s="63" t="s">
        <v>261</v>
      </c>
      <c r="B221" s="64" t="s">
        <v>7</v>
      </c>
      <c r="C221" s="94" t="s">
        <v>69</v>
      </c>
      <c r="D221" s="105" t="s">
        <v>348</v>
      </c>
      <c r="E221" s="168" t="s">
        <v>263</v>
      </c>
      <c r="F221" s="169"/>
      <c r="G221" s="106" t="s">
        <v>69</v>
      </c>
      <c r="H221" s="95">
        <v>2808230</v>
      </c>
      <c r="I221" s="96">
        <v>600800.92000000004</v>
      </c>
      <c r="J221" s="97">
        <v>2207429.08</v>
      </c>
      <c r="K221" s="75" t="str">
        <f t="shared" si="4"/>
        <v>00005030400000000000</v>
      </c>
      <c r="L221" s="66" t="s">
        <v>349</v>
      </c>
    </row>
    <row r="222" spans="1:12" ht="30" x14ac:dyDescent="0.2">
      <c r="A222" s="63" t="s">
        <v>264</v>
      </c>
      <c r="B222" s="64" t="s">
        <v>7</v>
      </c>
      <c r="C222" s="94" t="s">
        <v>69</v>
      </c>
      <c r="D222" s="105" t="s">
        <v>348</v>
      </c>
      <c r="E222" s="168" t="s">
        <v>266</v>
      </c>
      <c r="F222" s="169"/>
      <c r="G222" s="106" t="s">
        <v>69</v>
      </c>
      <c r="H222" s="95">
        <v>2808230</v>
      </c>
      <c r="I222" s="96">
        <v>600800.92000000004</v>
      </c>
      <c r="J222" s="97">
        <v>2207429.08</v>
      </c>
      <c r="K222" s="75" t="str">
        <f t="shared" si="4"/>
        <v>00005030400100000000</v>
      </c>
      <c r="L222" s="66" t="s">
        <v>350</v>
      </c>
    </row>
    <row r="223" spans="1:12" ht="30" x14ac:dyDescent="0.2">
      <c r="A223" s="63" t="s">
        <v>351</v>
      </c>
      <c r="B223" s="64" t="s">
        <v>7</v>
      </c>
      <c r="C223" s="94" t="s">
        <v>69</v>
      </c>
      <c r="D223" s="105" t="s">
        <v>348</v>
      </c>
      <c r="E223" s="168" t="s">
        <v>353</v>
      </c>
      <c r="F223" s="169"/>
      <c r="G223" s="106" t="s">
        <v>69</v>
      </c>
      <c r="H223" s="95">
        <v>1939300</v>
      </c>
      <c r="I223" s="96">
        <v>600800.92000000004</v>
      </c>
      <c r="J223" s="97">
        <v>1338499.08</v>
      </c>
      <c r="K223" s="75" t="str">
        <f t="shared" si="4"/>
        <v>00005030400123090000</v>
      </c>
      <c r="L223" s="66" t="s">
        <v>352</v>
      </c>
    </row>
    <row r="224" spans="1:12" ht="30" x14ac:dyDescent="0.2">
      <c r="A224" s="63" t="s">
        <v>126</v>
      </c>
      <c r="B224" s="64" t="s">
        <v>7</v>
      </c>
      <c r="C224" s="94" t="s">
        <v>69</v>
      </c>
      <c r="D224" s="105" t="s">
        <v>348</v>
      </c>
      <c r="E224" s="168" t="s">
        <v>353</v>
      </c>
      <c r="F224" s="169"/>
      <c r="G224" s="106" t="s">
        <v>7</v>
      </c>
      <c r="H224" s="95">
        <v>1939300</v>
      </c>
      <c r="I224" s="96">
        <v>600800.92000000004</v>
      </c>
      <c r="J224" s="97">
        <v>1338499.08</v>
      </c>
      <c r="K224" s="75" t="str">
        <f t="shared" si="4"/>
        <v>00005030400123090200</v>
      </c>
      <c r="L224" s="66" t="s">
        <v>354</v>
      </c>
    </row>
    <row r="225" spans="1:12" ht="30" x14ac:dyDescent="0.2">
      <c r="A225" s="63" t="s">
        <v>128</v>
      </c>
      <c r="B225" s="64" t="s">
        <v>7</v>
      </c>
      <c r="C225" s="94" t="s">
        <v>69</v>
      </c>
      <c r="D225" s="105" t="s">
        <v>348</v>
      </c>
      <c r="E225" s="168" t="s">
        <v>353</v>
      </c>
      <c r="F225" s="169"/>
      <c r="G225" s="106" t="s">
        <v>130</v>
      </c>
      <c r="H225" s="95">
        <v>1939300</v>
      </c>
      <c r="I225" s="96">
        <v>600800.92000000004</v>
      </c>
      <c r="J225" s="97">
        <v>1338499.08</v>
      </c>
      <c r="K225" s="75" t="str">
        <f t="shared" si="4"/>
        <v>00005030400123090240</v>
      </c>
      <c r="L225" s="66" t="s">
        <v>355</v>
      </c>
    </row>
    <row r="226" spans="1:12" s="55" customFormat="1" ht="30" x14ac:dyDescent="0.2">
      <c r="A226" s="53" t="s">
        <v>131</v>
      </c>
      <c r="B226" s="52" t="s">
        <v>7</v>
      </c>
      <c r="C226" s="98" t="s">
        <v>69</v>
      </c>
      <c r="D226" s="107" t="s">
        <v>348</v>
      </c>
      <c r="E226" s="176" t="s">
        <v>353</v>
      </c>
      <c r="F226" s="177"/>
      <c r="G226" s="108" t="s">
        <v>132</v>
      </c>
      <c r="H226" s="99">
        <v>1418100</v>
      </c>
      <c r="I226" s="100">
        <v>205732.93</v>
      </c>
      <c r="J226" s="101">
        <f>IF(IF(H226="",0,H226)=0,0,(IF(H226&gt;0,IF(I226&gt;H226,0,H226-I226),IF(I226&gt;H226,H226-I226,0))))</f>
        <v>1212367.07</v>
      </c>
      <c r="K226" s="75" t="str">
        <f t="shared" si="4"/>
        <v>00005030400123090244</v>
      </c>
      <c r="L226" s="54" t="str">
        <f>C226 &amp; D226 &amp;E226 &amp; F226 &amp; G226</f>
        <v>00005030400123090244</v>
      </c>
    </row>
    <row r="227" spans="1:12" s="55" customFormat="1" ht="30" x14ac:dyDescent="0.2">
      <c r="A227" s="53" t="s">
        <v>133</v>
      </c>
      <c r="B227" s="52" t="s">
        <v>7</v>
      </c>
      <c r="C227" s="98" t="s">
        <v>69</v>
      </c>
      <c r="D227" s="107" t="s">
        <v>348</v>
      </c>
      <c r="E227" s="176" t="s">
        <v>353</v>
      </c>
      <c r="F227" s="177"/>
      <c r="G227" s="108" t="s">
        <v>134</v>
      </c>
      <c r="H227" s="99">
        <v>521200</v>
      </c>
      <c r="I227" s="100">
        <v>395067.99</v>
      </c>
      <c r="J227" s="101">
        <f>IF(IF(H227="",0,H227)=0,0,(IF(H227&gt;0,IF(I227&gt;H227,0,H227-I227),IF(I227&gt;H227,H227-I227,0))))</f>
        <v>126132.01</v>
      </c>
      <c r="K227" s="75" t="str">
        <f t="shared" si="4"/>
        <v>00005030400123090247</v>
      </c>
      <c r="L227" s="54" t="str">
        <f>C227 &amp; D227 &amp;E227 &amp; F227 &amp; G227</f>
        <v>00005030400123090247</v>
      </c>
    </row>
    <row r="228" spans="1:12" ht="30" x14ac:dyDescent="0.2">
      <c r="A228" s="63" t="s">
        <v>267</v>
      </c>
      <c r="B228" s="64" t="s">
        <v>7</v>
      </c>
      <c r="C228" s="94" t="s">
        <v>69</v>
      </c>
      <c r="D228" s="105" t="s">
        <v>348</v>
      </c>
      <c r="E228" s="168" t="s">
        <v>269</v>
      </c>
      <c r="F228" s="169"/>
      <c r="G228" s="106" t="s">
        <v>69</v>
      </c>
      <c r="H228" s="95">
        <v>523230</v>
      </c>
      <c r="I228" s="96">
        <v>0</v>
      </c>
      <c r="J228" s="97">
        <v>523230</v>
      </c>
      <c r="K228" s="75" t="str">
        <f t="shared" si="4"/>
        <v>00005030400123100000</v>
      </c>
      <c r="L228" s="66" t="s">
        <v>356</v>
      </c>
    </row>
    <row r="229" spans="1:12" ht="30" x14ac:dyDescent="0.2">
      <c r="A229" s="63" t="s">
        <v>126</v>
      </c>
      <c r="B229" s="64" t="s">
        <v>7</v>
      </c>
      <c r="C229" s="94" t="s">
        <v>69</v>
      </c>
      <c r="D229" s="105" t="s">
        <v>348</v>
      </c>
      <c r="E229" s="168" t="s">
        <v>269</v>
      </c>
      <c r="F229" s="169"/>
      <c r="G229" s="106" t="s">
        <v>7</v>
      </c>
      <c r="H229" s="95">
        <v>523230</v>
      </c>
      <c r="I229" s="96">
        <v>0</v>
      </c>
      <c r="J229" s="97">
        <v>523230</v>
      </c>
      <c r="K229" s="75" t="str">
        <f t="shared" si="4"/>
        <v>00005030400123100200</v>
      </c>
      <c r="L229" s="66" t="s">
        <v>357</v>
      </c>
    </row>
    <row r="230" spans="1:12" ht="30" x14ac:dyDescent="0.2">
      <c r="A230" s="63" t="s">
        <v>128</v>
      </c>
      <c r="B230" s="64" t="s">
        <v>7</v>
      </c>
      <c r="C230" s="94" t="s">
        <v>69</v>
      </c>
      <c r="D230" s="105" t="s">
        <v>348</v>
      </c>
      <c r="E230" s="168" t="s">
        <v>269</v>
      </c>
      <c r="F230" s="169"/>
      <c r="G230" s="106" t="s">
        <v>130</v>
      </c>
      <c r="H230" s="95">
        <v>523230</v>
      </c>
      <c r="I230" s="96">
        <v>0</v>
      </c>
      <c r="J230" s="97">
        <v>523230</v>
      </c>
      <c r="K230" s="75" t="str">
        <f t="shared" si="4"/>
        <v>00005030400123100240</v>
      </c>
      <c r="L230" s="66" t="s">
        <v>358</v>
      </c>
    </row>
    <row r="231" spans="1:12" s="55" customFormat="1" ht="30" x14ac:dyDescent="0.2">
      <c r="A231" s="53" t="s">
        <v>131</v>
      </c>
      <c r="B231" s="52" t="s">
        <v>7</v>
      </c>
      <c r="C231" s="98" t="s">
        <v>69</v>
      </c>
      <c r="D231" s="107" t="s">
        <v>348</v>
      </c>
      <c r="E231" s="176" t="s">
        <v>269</v>
      </c>
      <c r="F231" s="177"/>
      <c r="G231" s="108" t="s">
        <v>132</v>
      </c>
      <c r="H231" s="99">
        <v>523230</v>
      </c>
      <c r="I231" s="100">
        <v>0</v>
      </c>
      <c r="J231" s="101">
        <f>IF(IF(H231="",0,H231)=0,0,(IF(H231&gt;0,IF(I231&gt;H231,0,H231-I231),IF(I231&gt;H231,H231-I231,0))))</f>
        <v>523230</v>
      </c>
      <c r="K231" s="75" t="str">
        <f t="shared" si="4"/>
        <v>00005030400123100244</v>
      </c>
      <c r="L231" s="54" t="str">
        <f>C231 &amp; D231 &amp;E231 &amp; F231 &amp; G231</f>
        <v>00005030400123100244</v>
      </c>
    </row>
    <row r="232" spans="1:12" ht="30" x14ac:dyDescent="0.2">
      <c r="A232" s="63" t="s">
        <v>359</v>
      </c>
      <c r="B232" s="64" t="s">
        <v>7</v>
      </c>
      <c r="C232" s="94" t="s">
        <v>69</v>
      </c>
      <c r="D232" s="105" t="s">
        <v>348</v>
      </c>
      <c r="E232" s="168" t="s">
        <v>361</v>
      </c>
      <c r="F232" s="169"/>
      <c r="G232" s="106" t="s">
        <v>69</v>
      </c>
      <c r="H232" s="95">
        <v>99200</v>
      </c>
      <c r="I232" s="96">
        <v>0</v>
      </c>
      <c r="J232" s="97">
        <v>99200</v>
      </c>
      <c r="K232" s="75" t="str">
        <f t="shared" si="4"/>
        <v>00005030400123140000</v>
      </c>
      <c r="L232" s="66" t="s">
        <v>360</v>
      </c>
    </row>
    <row r="233" spans="1:12" ht="30" x14ac:dyDescent="0.2">
      <c r="A233" s="63" t="s">
        <v>126</v>
      </c>
      <c r="B233" s="64" t="s">
        <v>7</v>
      </c>
      <c r="C233" s="94" t="s">
        <v>69</v>
      </c>
      <c r="D233" s="105" t="s">
        <v>348</v>
      </c>
      <c r="E233" s="168" t="s">
        <v>361</v>
      </c>
      <c r="F233" s="169"/>
      <c r="G233" s="106" t="s">
        <v>7</v>
      </c>
      <c r="H233" s="95">
        <v>99200</v>
      </c>
      <c r="I233" s="96">
        <v>0</v>
      </c>
      <c r="J233" s="97">
        <v>99200</v>
      </c>
      <c r="K233" s="75" t="str">
        <f t="shared" si="4"/>
        <v>00005030400123140200</v>
      </c>
      <c r="L233" s="66" t="s">
        <v>362</v>
      </c>
    </row>
    <row r="234" spans="1:12" ht="30" x14ac:dyDescent="0.2">
      <c r="A234" s="63" t="s">
        <v>128</v>
      </c>
      <c r="B234" s="64" t="s">
        <v>7</v>
      </c>
      <c r="C234" s="94" t="s">
        <v>69</v>
      </c>
      <c r="D234" s="105" t="s">
        <v>348</v>
      </c>
      <c r="E234" s="168" t="s">
        <v>361</v>
      </c>
      <c r="F234" s="169"/>
      <c r="G234" s="106" t="s">
        <v>130</v>
      </c>
      <c r="H234" s="95">
        <v>99200</v>
      </c>
      <c r="I234" s="96">
        <v>0</v>
      </c>
      <c r="J234" s="97">
        <v>99200</v>
      </c>
      <c r="K234" s="75" t="str">
        <f t="shared" si="4"/>
        <v>00005030400123140240</v>
      </c>
      <c r="L234" s="66" t="s">
        <v>363</v>
      </c>
    </row>
    <row r="235" spans="1:12" s="55" customFormat="1" ht="30" x14ac:dyDescent="0.2">
      <c r="A235" s="53" t="s">
        <v>131</v>
      </c>
      <c r="B235" s="52" t="s">
        <v>7</v>
      </c>
      <c r="C235" s="98" t="s">
        <v>69</v>
      </c>
      <c r="D235" s="107" t="s">
        <v>348</v>
      </c>
      <c r="E235" s="176" t="s">
        <v>361</v>
      </c>
      <c r="F235" s="177"/>
      <c r="G235" s="108" t="s">
        <v>132</v>
      </c>
      <c r="H235" s="99">
        <v>99200</v>
      </c>
      <c r="I235" s="100">
        <v>0</v>
      </c>
      <c r="J235" s="101">
        <f>IF(IF(H235="",0,H235)=0,0,(IF(H235&gt;0,IF(I235&gt;H235,0,H235-I235),IF(I235&gt;H235,H235-I235,0))))</f>
        <v>99200</v>
      </c>
      <c r="K235" s="75" t="str">
        <f t="shared" si="4"/>
        <v>00005030400123140244</v>
      </c>
      <c r="L235" s="54" t="str">
        <f>C235 &amp; D235 &amp;E235 &amp; F235 &amp; G235</f>
        <v>00005030400123140244</v>
      </c>
    </row>
    <row r="236" spans="1:12" ht="30" x14ac:dyDescent="0.2">
      <c r="A236" s="63" t="s">
        <v>364</v>
      </c>
      <c r="B236" s="64" t="s">
        <v>7</v>
      </c>
      <c r="C236" s="94" t="s">
        <v>69</v>
      </c>
      <c r="D236" s="105" t="s">
        <v>348</v>
      </c>
      <c r="E236" s="168" t="s">
        <v>366</v>
      </c>
      <c r="F236" s="169"/>
      <c r="G236" s="106" t="s">
        <v>69</v>
      </c>
      <c r="H236" s="95">
        <v>176500</v>
      </c>
      <c r="I236" s="96">
        <v>0</v>
      </c>
      <c r="J236" s="97">
        <v>176500</v>
      </c>
      <c r="K236" s="75" t="str">
        <f t="shared" si="4"/>
        <v>00005030400123150000</v>
      </c>
      <c r="L236" s="66" t="s">
        <v>365</v>
      </c>
    </row>
    <row r="237" spans="1:12" ht="30" x14ac:dyDescent="0.2">
      <c r="A237" s="63" t="s">
        <v>126</v>
      </c>
      <c r="B237" s="64" t="s">
        <v>7</v>
      </c>
      <c r="C237" s="94" t="s">
        <v>69</v>
      </c>
      <c r="D237" s="105" t="s">
        <v>348</v>
      </c>
      <c r="E237" s="168" t="s">
        <v>366</v>
      </c>
      <c r="F237" s="169"/>
      <c r="G237" s="106" t="s">
        <v>7</v>
      </c>
      <c r="H237" s="95">
        <v>176500</v>
      </c>
      <c r="I237" s="96">
        <v>0</v>
      </c>
      <c r="J237" s="97">
        <v>176500</v>
      </c>
      <c r="K237" s="75" t="str">
        <f t="shared" si="4"/>
        <v>00005030400123150200</v>
      </c>
      <c r="L237" s="66" t="s">
        <v>367</v>
      </c>
    </row>
    <row r="238" spans="1:12" ht="30" x14ac:dyDescent="0.2">
      <c r="A238" s="63" t="s">
        <v>128</v>
      </c>
      <c r="B238" s="64" t="s">
        <v>7</v>
      </c>
      <c r="C238" s="94" t="s">
        <v>69</v>
      </c>
      <c r="D238" s="105" t="s">
        <v>348</v>
      </c>
      <c r="E238" s="168" t="s">
        <v>366</v>
      </c>
      <c r="F238" s="169"/>
      <c r="G238" s="106" t="s">
        <v>130</v>
      </c>
      <c r="H238" s="95">
        <v>176500</v>
      </c>
      <c r="I238" s="96">
        <v>0</v>
      </c>
      <c r="J238" s="97">
        <v>176500</v>
      </c>
      <c r="K238" s="75" t="str">
        <f t="shared" si="4"/>
        <v>00005030400123150240</v>
      </c>
      <c r="L238" s="66" t="s">
        <v>368</v>
      </c>
    </row>
    <row r="239" spans="1:12" s="55" customFormat="1" ht="30" x14ac:dyDescent="0.2">
      <c r="A239" s="53" t="s">
        <v>131</v>
      </c>
      <c r="B239" s="52" t="s">
        <v>7</v>
      </c>
      <c r="C239" s="98" t="s">
        <v>69</v>
      </c>
      <c r="D239" s="107" t="s">
        <v>348</v>
      </c>
      <c r="E239" s="176" t="s">
        <v>366</v>
      </c>
      <c r="F239" s="177"/>
      <c r="G239" s="108" t="s">
        <v>132</v>
      </c>
      <c r="H239" s="99">
        <v>176500</v>
      </c>
      <c r="I239" s="100">
        <v>0</v>
      </c>
      <c r="J239" s="101">
        <f>IF(IF(H239="",0,H239)=0,0,(IF(H239&gt;0,IF(I239&gt;H239,0,H239-I239),IF(I239&gt;H239,H239-I239,0))))</f>
        <v>176500</v>
      </c>
      <c r="K239" s="75" t="str">
        <f t="shared" si="4"/>
        <v>00005030400123150244</v>
      </c>
      <c r="L239" s="54" t="str">
        <f>C239 &amp; D239 &amp;E239 &amp; F239 &amp; G239</f>
        <v>00005030400123150244</v>
      </c>
    </row>
    <row r="240" spans="1:12" ht="30" x14ac:dyDescent="0.2">
      <c r="A240" s="63" t="s">
        <v>369</v>
      </c>
      <c r="B240" s="64" t="s">
        <v>7</v>
      </c>
      <c r="C240" s="94" t="s">
        <v>69</v>
      </c>
      <c r="D240" s="105" t="s">
        <v>348</v>
      </c>
      <c r="E240" s="168" t="s">
        <v>371</v>
      </c>
      <c r="F240" s="169"/>
      <c r="G240" s="106" t="s">
        <v>69</v>
      </c>
      <c r="H240" s="95">
        <v>70000</v>
      </c>
      <c r="I240" s="96">
        <v>0</v>
      </c>
      <c r="J240" s="97">
        <v>70000</v>
      </c>
      <c r="K240" s="75" t="str">
        <f t="shared" si="4"/>
        <v>000050304001S2090000</v>
      </c>
      <c r="L240" s="66" t="s">
        <v>370</v>
      </c>
    </row>
    <row r="241" spans="1:12" ht="30" x14ac:dyDescent="0.2">
      <c r="A241" s="63" t="s">
        <v>126</v>
      </c>
      <c r="B241" s="64" t="s">
        <v>7</v>
      </c>
      <c r="C241" s="94" t="s">
        <v>69</v>
      </c>
      <c r="D241" s="105" t="s">
        <v>348</v>
      </c>
      <c r="E241" s="168" t="s">
        <v>371</v>
      </c>
      <c r="F241" s="169"/>
      <c r="G241" s="106" t="s">
        <v>7</v>
      </c>
      <c r="H241" s="95">
        <v>70000</v>
      </c>
      <c r="I241" s="96">
        <v>0</v>
      </c>
      <c r="J241" s="97">
        <v>70000</v>
      </c>
      <c r="K241" s="75" t="str">
        <f t="shared" si="4"/>
        <v>000050304001S2090200</v>
      </c>
      <c r="L241" s="66" t="s">
        <v>372</v>
      </c>
    </row>
    <row r="242" spans="1:12" ht="30" x14ac:dyDescent="0.2">
      <c r="A242" s="63" t="s">
        <v>128</v>
      </c>
      <c r="B242" s="64" t="s">
        <v>7</v>
      </c>
      <c r="C242" s="94" t="s">
        <v>69</v>
      </c>
      <c r="D242" s="105" t="s">
        <v>348</v>
      </c>
      <c r="E242" s="168" t="s">
        <v>371</v>
      </c>
      <c r="F242" s="169"/>
      <c r="G242" s="106" t="s">
        <v>130</v>
      </c>
      <c r="H242" s="95">
        <v>70000</v>
      </c>
      <c r="I242" s="96">
        <v>0</v>
      </c>
      <c r="J242" s="97">
        <v>70000</v>
      </c>
      <c r="K242" s="75" t="str">
        <f t="shared" si="4"/>
        <v>000050304001S2090240</v>
      </c>
      <c r="L242" s="66" t="s">
        <v>373</v>
      </c>
    </row>
    <row r="243" spans="1:12" s="55" customFormat="1" ht="30" x14ac:dyDescent="0.2">
      <c r="A243" s="53" t="s">
        <v>131</v>
      </c>
      <c r="B243" s="52" t="s">
        <v>7</v>
      </c>
      <c r="C243" s="98" t="s">
        <v>69</v>
      </c>
      <c r="D243" s="107" t="s">
        <v>348</v>
      </c>
      <c r="E243" s="176" t="s">
        <v>371</v>
      </c>
      <c r="F243" s="177"/>
      <c r="G243" s="108" t="s">
        <v>132</v>
      </c>
      <c r="H243" s="99">
        <v>70000</v>
      </c>
      <c r="I243" s="100">
        <v>0</v>
      </c>
      <c r="J243" s="101">
        <f>IF(IF(H243="",0,H243)=0,0,(IF(H243&gt;0,IF(I243&gt;H243,0,H243-I243),IF(I243&gt;H243,H243-I243,0))))</f>
        <v>70000</v>
      </c>
      <c r="K243" s="75" t="str">
        <f t="shared" si="4"/>
        <v>000050304001S2090244</v>
      </c>
      <c r="L243" s="54" t="str">
        <f>C243 &amp; D243 &amp;E243 &amp; F243 &amp; G243</f>
        <v>000050304001S2090244</v>
      </c>
    </row>
    <row r="244" spans="1:12" ht="30" x14ac:dyDescent="0.2">
      <c r="A244" s="63" t="s">
        <v>374</v>
      </c>
      <c r="B244" s="64" t="s">
        <v>7</v>
      </c>
      <c r="C244" s="94" t="s">
        <v>69</v>
      </c>
      <c r="D244" s="105" t="s">
        <v>376</v>
      </c>
      <c r="E244" s="168" t="s">
        <v>89</v>
      </c>
      <c r="F244" s="169"/>
      <c r="G244" s="106" t="s">
        <v>69</v>
      </c>
      <c r="H244" s="95">
        <v>53400</v>
      </c>
      <c r="I244" s="96">
        <v>11733</v>
      </c>
      <c r="J244" s="97">
        <v>41667</v>
      </c>
      <c r="K244" s="75" t="str">
        <f t="shared" si="4"/>
        <v>00007000000000000000</v>
      </c>
      <c r="L244" s="66" t="s">
        <v>375</v>
      </c>
    </row>
    <row r="245" spans="1:12" ht="30" x14ac:dyDescent="0.2">
      <c r="A245" s="63" t="s">
        <v>377</v>
      </c>
      <c r="B245" s="64" t="s">
        <v>7</v>
      </c>
      <c r="C245" s="94" t="s">
        <v>69</v>
      </c>
      <c r="D245" s="105" t="s">
        <v>379</v>
      </c>
      <c r="E245" s="168" t="s">
        <v>89</v>
      </c>
      <c r="F245" s="169"/>
      <c r="G245" s="106" t="s">
        <v>69</v>
      </c>
      <c r="H245" s="95">
        <v>39400</v>
      </c>
      <c r="I245" s="96">
        <v>11733</v>
      </c>
      <c r="J245" s="97">
        <v>27667</v>
      </c>
      <c r="K245" s="75" t="str">
        <f t="shared" si="4"/>
        <v>00007070000000000000</v>
      </c>
      <c r="L245" s="66" t="s">
        <v>378</v>
      </c>
    </row>
    <row r="246" spans="1:12" ht="33.75" x14ac:dyDescent="0.2">
      <c r="A246" s="63" t="s">
        <v>192</v>
      </c>
      <c r="B246" s="64" t="s">
        <v>7</v>
      </c>
      <c r="C246" s="94" t="s">
        <v>69</v>
      </c>
      <c r="D246" s="105" t="s">
        <v>379</v>
      </c>
      <c r="E246" s="168" t="s">
        <v>194</v>
      </c>
      <c r="F246" s="169"/>
      <c r="G246" s="106" t="s">
        <v>69</v>
      </c>
      <c r="H246" s="95">
        <v>39400</v>
      </c>
      <c r="I246" s="96">
        <v>11733</v>
      </c>
      <c r="J246" s="97">
        <v>27667</v>
      </c>
      <c r="K246" s="75" t="str">
        <f t="shared" si="4"/>
        <v>00007070300000000000</v>
      </c>
      <c r="L246" s="66" t="s">
        <v>380</v>
      </c>
    </row>
    <row r="247" spans="1:12" ht="56.25" x14ac:dyDescent="0.2">
      <c r="A247" s="63" t="s">
        <v>195</v>
      </c>
      <c r="B247" s="64" t="s">
        <v>7</v>
      </c>
      <c r="C247" s="94" t="s">
        <v>69</v>
      </c>
      <c r="D247" s="105" t="s">
        <v>379</v>
      </c>
      <c r="E247" s="168" t="s">
        <v>197</v>
      </c>
      <c r="F247" s="169"/>
      <c r="G247" s="106" t="s">
        <v>69</v>
      </c>
      <c r="H247" s="95">
        <v>39400</v>
      </c>
      <c r="I247" s="96">
        <v>11733</v>
      </c>
      <c r="J247" s="97">
        <v>27667</v>
      </c>
      <c r="K247" s="75" t="str">
        <f t="shared" si="4"/>
        <v>00007070330000000000</v>
      </c>
      <c r="L247" s="66" t="s">
        <v>381</v>
      </c>
    </row>
    <row r="248" spans="1:12" ht="33.75" x14ac:dyDescent="0.2">
      <c r="A248" s="63" t="s">
        <v>198</v>
      </c>
      <c r="B248" s="64" t="s">
        <v>7</v>
      </c>
      <c r="C248" s="94" t="s">
        <v>69</v>
      </c>
      <c r="D248" s="105" t="s">
        <v>379</v>
      </c>
      <c r="E248" s="168" t="s">
        <v>200</v>
      </c>
      <c r="F248" s="169"/>
      <c r="G248" s="106" t="s">
        <v>69</v>
      </c>
      <c r="H248" s="95">
        <v>39400</v>
      </c>
      <c r="I248" s="96">
        <v>11733</v>
      </c>
      <c r="J248" s="97">
        <v>27667</v>
      </c>
      <c r="K248" s="75" t="str">
        <f t="shared" si="4"/>
        <v>00007070330200000000</v>
      </c>
      <c r="L248" s="66" t="s">
        <v>382</v>
      </c>
    </row>
    <row r="249" spans="1:12" ht="45" x14ac:dyDescent="0.2">
      <c r="A249" s="63" t="s">
        <v>383</v>
      </c>
      <c r="B249" s="64" t="s">
        <v>7</v>
      </c>
      <c r="C249" s="94" t="s">
        <v>69</v>
      </c>
      <c r="D249" s="105" t="s">
        <v>379</v>
      </c>
      <c r="E249" s="168" t="s">
        <v>385</v>
      </c>
      <c r="F249" s="169"/>
      <c r="G249" s="106" t="s">
        <v>69</v>
      </c>
      <c r="H249" s="95">
        <v>39400</v>
      </c>
      <c r="I249" s="96">
        <v>11733</v>
      </c>
      <c r="J249" s="97">
        <v>27667</v>
      </c>
      <c r="K249" s="75" t="str">
        <f t="shared" si="4"/>
        <v>00007070330262040000</v>
      </c>
      <c r="L249" s="66" t="s">
        <v>384</v>
      </c>
    </row>
    <row r="250" spans="1:12" ht="30" x14ac:dyDescent="0.2">
      <c r="A250" s="63" t="s">
        <v>204</v>
      </c>
      <c r="B250" s="64" t="s">
        <v>7</v>
      </c>
      <c r="C250" s="94" t="s">
        <v>69</v>
      </c>
      <c r="D250" s="105" t="s">
        <v>379</v>
      </c>
      <c r="E250" s="168" t="s">
        <v>385</v>
      </c>
      <c r="F250" s="169"/>
      <c r="G250" s="106" t="s">
        <v>8</v>
      </c>
      <c r="H250" s="95">
        <v>39400</v>
      </c>
      <c r="I250" s="96">
        <v>11733</v>
      </c>
      <c r="J250" s="97">
        <v>27667</v>
      </c>
      <c r="K250" s="75" t="str">
        <f t="shared" si="4"/>
        <v>00007070330262040500</v>
      </c>
      <c r="L250" s="66" t="s">
        <v>386</v>
      </c>
    </row>
    <row r="251" spans="1:12" s="55" customFormat="1" ht="30" x14ac:dyDescent="0.2">
      <c r="A251" s="53" t="s">
        <v>206</v>
      </c>
      <c r="B251" s="52" t="s">
        <v>7</v>
      </c>
      <c r="C251" s="98" t="s">
        <v>69</v>
      </c>
      <c r="D251" s="107" t="s">
        <v>379</v>
      </c>
      <c r="E251" s="176" t="s">
        <v>385</v>
      </c>
      <c r="F251" s="177"/>
      <c r="G251" s="108" t="s">
        <v>207</v>
      </c>
      <c r="H251" s="99">
        <v>39400</v>
      </c>
      <c r="I251" s="100">
        <v>11733</v>
      </c>
      <c r="J251" s="101">
        <f>IF(IF(H251="",0,H251)=0,0,(IF(H251&gt;0,IF(I251&gt;H251,0,H251-I251),IF(I251&gt;H251,H251-I251,0))))</f>
        <v>27667</v>
      </c>
      <c r="K251" s="75" t="str">
        <f t="shared" si="4"/>
        <v>00007070330262040540</v>
      </c>
      <c r="L251" s="54" t="str">
        <f>C251 &amp; D251 &amp;E251 &amp; F251 &amp; G251</f>
        <v>00007070330262040540</v>
      </c>
    </row>
    <row r="252" spans="1:12" ht="30" x14ac:dyDescent="0.2">
      <c r="A252" s="63" t="s">
        <v>387</v>
      </c>
      <c r="B252" s="64" t="s">
        <v>7</v>
      </c>
      <c r="C252" s="94" t="s">
        <v>69</v>
      </c>
      <c r="D252" s="105" t="s">
        <v>389</v>
      </c>
      <c r="E252" s="168" t="s">
        <v>89</v>
      </c>
      <c r="F252" s="169"/>
      <c r="G252" s="106" t="s">
        <v>69</v>
      </c>
      <c r="H252" s="95">
        <v>14000</v>
      </c>
      <c r="I252" s="96">
        <v>0</v>
      </c>
      <c r="J252" s="97">
        <v>14000</v>
      </c>
      <c r="K252" s="75" t="str">
        <f t="shared" si="4"/>
        <v>00007090000000000000</v>
      </c>
      <c r="L252" s="66" t="s">
        <v>388</v>
      </c>
    </row>
    <row r="253" spans="1:12" ht="45" x14ac:dyDescent="0.2">
      <c r="A253" s="63" t="s">
        <v>390</v>
      </c>
      <c r="B253" s="64" t="s">
        <v>7</v>
      </c>
      <c r="C253" s="94" t="s">
        <v>69</v>
      </c>
      <c r="D253" s="105" t="s">
        <v>389</v>
      </c>
      <c r="E253" s="168" t="s">
        <v>392</v>
      </c>
      <c r="F253" s="169"/>
      <c r="G253" s="106" t="s">
        <v>69</v>
      </c>
      <c r="H253" s="95">
        <v>4000</v>
      </c>
      <c r="I253" s="96">
        <v>0</v>
      </c>
      <c r="J253" s="97">
        <v>4000</v>
      </c>
      <c r="K253" s="75" t="str">
        <f t="shared" si="4"/>
        <v>00007090100000000000</v>
      </c>
      <c r="L253" s="66" t="s">
        <v>391</v>
      </c>
    </row>
    <row r="254" spans="1:12" ht="45" x14ac:dyDescent="0.2">
      <c r="A254" s="63" t="s">
        <v>393</v>
      </c>
      <c r="B254" s="64" t="s">
        <v>7</v>
      </c>
      <c r="C254" s="94" t="s">
        <v>69</v>
      </c>
      <c r="D254" s="105" t="s">
        <v>389</v>
      </c>
      <c r="E254" s="168" t="s">
        <v>395</v>
      </c>
      <c r="F254" s="169"/>
      <c r="G254" s="106" t="s">
        <v>69</v>
      </c>
      <c r="H254" s="95">
        <v>4000</v>
      </c>
      <c r="I254" s="96">
        <v>0</v>
      </c>
      <c r="J254" s="97">
        <v>4000</v>
      </c>
      <c r="K254" s="75" t="str">
        <f t="shared" si="4"/>
        <v>00007090100100000000</v>
      </c>
      <c r="L254" s="66" t="s">
        <v>394</v>
      </c>
    </row>
    <row r="255" spans="1:12" ht="45" x14ac:dyDescent="0.2">
      <c r="A255" s="63" t="s">
        <v>396</v>
      </c>
      <c r="B255" s="64" t="s">
        <v>7</v>
      </c>
      <c r="C255" s="94" t="s">
        <v>69</v>
      </c>
      <c r="D255" s="105" t="s">
        <v>389</v>
      </c>
      <c r="E255" s="168" t="s">
        <v>398</v>
      </c>
      <c r="F255" s="169"/>
      <c r="G255" s="106" t="s">
        <v>69</v>
      </c>
      <c r="H255" s="95">
        <v>4000</v>
      </c>
      <c r="I255" s="96">
        <v>0</v>
      </c>
      <c r="J255" s="97">
        <v>4000</v>
      </c>
      <c r="K255" s="75" t="str">
        <f t="shared" si="4"/>
        <v>00007090100123020000</v>
      </c>
      <c r="L255" s="66" t="s">
        <v>397</v>
      </c>
    </row>
    <row r="256" spans="1:12" ht="30" x14ac:dyDescent="0.2">
      <c r="A256" s="63" t="s">
        <v>126</v>
      </c>
      <c r="B256" s="64" t="s">
        <v>7</v>
      </c>
      <c r="C256" s="94" t="s">
        <v>69</v>
      </c>
      <c r="D256" s="105" t="s">
        <v>389</v>
      </c>
      <c r="E256" s="168" t="s">
        <v>398</v>
      </c>
      <c r="F256" s="169"/>
      <c r="G256" s="106" t="s">
        <v>7</v>
      </c>
      <c r="H256" s="95">
        <v>4000</v>
      </c>
      <c r="I256" s="96">
        <v>0</v>
      </c>
      <c r="J256" s="97">
        <v>4000</v>
      </c>
      <c r="K256" s="75" t="str">
        <f t="shared" si="4"/>
        <v>00007090100123020200</v>
      </c>
      <c r="L256" s="66" t="s">
        <v>399</v>
      </c>
    </row>
    <row r="257" spans="1:12" ht="30" x14ac:dyDescent="0.2">
      <c r="A257" s="63" t="s">
        <v>128</v>
      </c>
      <c r="B257" s="64" t="s">
        <v>7</v>
      </c>
      <c r="C257" s="94" t="s">
        <v>69</v>
      </c>
      <c r="D257" s="105" t="s">
        <v>389</v>
      </c>
      <c r="E257" s="168" t="s">
        <v>398</v>
      </c>
      <c r="F257" s="169"/>
      <c r="G257" s="106" t="s">
        <v>130</v>
      </c>
      <c r="H257" s="95">
        <v>4000</v>
      </c>
      <c r="I257" s="96">
        <v>0</v>
      </c>
      <c r="J257" s="97">
        <v>4000</v>
      </c>
      <c r="K257" s="75" t="str">
        <f t="shared" si="4"/>
        <v>00007090100123020240</v>
      </c>
      <c r="L257" s="66" t="s">
        <v>400</v>
      </c>
    </row>
    <row r="258" spans="1:12" s="55" customFormat="1" ht="30" x14ac:dyDescent="0.2">
      <c r="A258" s="53" t="s">
        <v>131</v>
      </c>
      <c r="B258" s="52" t="s">
        <v>7</v>
      </c>
      <c r="C258" s="98" t="s">
        <v>69</v>
      </c>
      <c r="D258" s="107" t="s">
        <v>389</v>
      </c>
      <c r="E258" s="176" t="s">
        <v>398</v>
      </c>
      <c r="F258" s="177"/>
      <c r="G258" s="108" t="s">
        <v>132</v>
      </c>
      <c r="H258" s="99">
        <v>4000</v>
      </c>
      <c r="I258" s="100">
        <v>0</v>
      </c>
      <c r="J258" s="101">
        <f>IF(IF(H258="",0,H258)=0,0,(IF(H258&gt;0,IF(I258&gt;H258,0,H258-I258),IF(I258&gt;H258,H258-I258,0))))</f>
        <v>4000</v>
      </c>
      <c r="K258" s="75" t="str">
        <f t="shared" si="4"/>
        <v>00007090100123020244</v>
      </c>
      <c r="L258" s="54" t="str">
        <f>C258 &amp; D258 &amp;E258 &amp; F258 &amp; G258</f>
        <v>00007090100123020244</v>
      </c>
    </row>
    <row r="259" spans="1:12" ht="45" x14ac:dyDescent="0.2">
      <c r="A259" s="63" t="s">
        <v>181</v>
      </c>
      <c r="B259" s="64" t="s">
        <v>7</v>
      </c>
      <c r="C259" s="94" t="s">
        <v>69</v>
      </c>
      <c r="D259" s="105" t="s">
        <v>389</v>
      </c>
      <c r="E259" s="168" t="s">
        <v>183</v>
      </c>
      <c r="F259" s="169"/>
      <c r="G259" s="106" t="s">
        <v>69</v>
      </c>
      <c r="H259" s="95">
        <v>10000</v>
      </c>
      <c r="I259" s="96">
        <v>0</v>
      </c>
      <c r="J259" s="97">
        <v>10000</v>
      </c>
      <c r="K259" s="75" t="str">
        <f t="shared" si="4"/>
        <v>00007090200000000000</v>
      </c>
      <c r="L259" s="66" t="s">
        <v>401</v>
      </c>
    </row>
    <row r="260" spans="1:12" ht="45" x14ac:dyDescent="0.2">
      <c r="A260" s="63" t="s">
        <v>184</v>
      </c>
      <c r="B260" s="64" t="s">
        <v>7</v>
      </c>
      <c r="C260" s="94" t="s">
        <v>69</v>
      </c>
      <c r="D260" s="105" t="s">
        <v>389</v>
      </c>
      <c r="E260" s="168" t="s">
        <v>186</v>
      </c>
      <c r="F260" s="169"/>
      <c r="G260" s="106" t="s">
        <v>69</v>
      </c>
      <c r="H260" s="95">
        <v>10000</v>
      </c>
      <c r="I260" s="96">
        <v>0</v>
      </c>
      <c r="J260" s="97">
        <v>10000</v>
      </c>
      <c r="K260" s="75" t="str">
        <f t="shared" si="4"/>
        <v>00007090200100000000</v>
      </c>
      <c r="L260" s="66" t="s">
        <v>402</v>
      </c>
    </row>
    <row r="261" spans="1:12" ht="30" x14ac:dyDescent="0.2">
      <c r="A261" s="63" t="s">
        <v>187</v>
      </c>
      <c r="B261" s="64" t="s">
        <v>7</v>
      </c>
      <c r="C261" s="94" t="s">
        <v>69</v>
      </c>
      <c r="D261" s="105" t="s">
        <v>389</v>
      </c>
      <c r="E261" s="168" t="s">
        <v>189</v>
      </c>
      <c r="F261" s="169"/>
      <c r="G261" s="106" t="s">
        <v>69</v>
      </c>
      <c r="H261" s="95">
        <v>10000</v>
      </c>
      <c r="I261" s="96">
        <v>0</v>
      </c>
      <c r="J261" s="97">
        <v>10000</v>
      </c>
      <c r="K261" s="75" t="str">
        <f t="shared" si="4"/>
        <v>00007090200123010000</v>
      </c>
      <c r="L261" s="66" t="s">
        <v>403</v>
      </c>
    </row>
    <row r="262" spans="1:12" ht="30" x14ac:dyDescent="0.2">
      <c r="A262" s="63" t="s">
        <v>126</v>
      </c>
      <c r="B262" s="64" t="s">
        <v>7</v>
      </c>
      <c r="C262" s="94" t="s">
        <v>69</v>
      </c>
      <c r="D262" s="105" t="s">
        <v>389</v>
      </c>
      <c r="E262" s="168" t="s">
        <v>189</v>
      </c>
      <c r="F262" s="169"/>
      <c r="G262" s="106" t="s">
        <v>7</v>
      </c>
      <c r="H262" s="95">
        <v>10000</v>
      </c>
      <c r="I262" s="96">
        <v>0</v>
      </c>
      <c r="J262" s="97">
        <v>10000</v>
      </c>
      <c r="K262" s="75" t="str">
        <f t="shared" si="4"/>
        <v>00007090200123010200</v>
      </c>
      <c r="L262" s="66" t="s">
        <v>404</v>
      </c>
    </row>
    <row r="263" spans="1:12" ht="30" x14ac:dyDescent="0.2">
      <c r="A263" s="63" t="s">
        <v>128</v>
      </c>
      <c r="B263" s="64" t="s">
        <v>7</v>
      </c>
      <c r="C263" s="94" t="s">
        <v>69</v>
      </c>
      <c r="D263" s="105" t="s">
        <v>389</v>
      </c>
      <c r="E263" s="168" t="s">
        <v>189</v>
      </c>
      <c r="F263" s="169"/>
      <c r="G263" s="106" t="s">
        <v>130</v>
      </c>
      <c r="H263" s="95">
        <v>10000</v>
      </c>
      <c r="I263" s="96">
        <v>0</v>
      </c>
      <c r="J263" s="97">
        <v>10000</v>
      </c>
      <c r="K263" s="75" t="str">
        <f t="shared" si="4"/>
        <v>00007090200123010240</v>
      </c>
      <c r="L263" s="66" t="s">
        <v>405</v>
      </c>
    </row>
    <row r="264" spans="1:12" s="55" customFormat="1" ht="30" x14ac:dyDescent="0.2">
      <c r="A264" s="53" t="s">
        <v>131</v>
      </c>
      <c r="B264" s="52" t="s">
        <v>7</v>
      </c>
      <c r="C264" s="98" t="s">
        <v>69</v>
      </c>
      <c r="D264" s="107" t="s">
        <v>389</v>
      </c>
      <c r="E264" s="176" t="s">
        <v>189</v>
      </c>
      <c r="F264" s="177"/>
      <c r="G264" s="108" t="s">
        <v>132</v>
      </c>
      <c r="H264" s="99">
        <v>10000</v>
      </c>
      <c r="I264" s="100">
        <v>0</v>
      </c>
      <c r="J264" s="101">
        <f>IF(IF(H264="",0,H264)=0,0,(IF(H264&gt;0,IF(I264&gt;H264,0,H264-I264),IF(I264&gt;H264,H264-I264,0))))</f>
        <v>10000</v>
      </c>
      <c r="K264" s="75" t="str">
        <f t="shared" si="4"/>
        <v>00007090200123010244</v>
      </c>
      <c r="L264" s="54" t="str">
        <f>C264 &amp; D264 &amp;E264 &amp; F264 &amp; G264</f>
        <v>00007090200123010244</v>
      </c>
    </row>
    <row r="265" spans="1:12" ht="30" x14ac:dyDescent="0.2">
      <c r="A265" s="63" t="s">
        <v>406</v>
      </c>
      <c r="B265" s="64" t="s">
        <v>7</v>
      </c>
      <c r="C265" s="94" t="s">
        <v>69</v>
      </c>
      <c r="D265" s="105" t="s">
        <v>408</v>
      </c>
      <c r="E265" s="168" t="s">
        <v>89</v>
      </c>
      <c r="F265" s="169"/>
      <c r="G265" s="106" t="s">
        <v>69</v>
      </c>
      <c r="H265" s="95">
        <v>10500</v>
      </c>
      <c r="I265" s="96">
        <v>0</v>
      </c>
      <c r="J265" s="97">
        <v>10500</v>
      </c>
      <c r="K265" s="75" t="str">
        <f t="shared" si="4"/>
        <v>00008000000000000000</v>
      </c>
      <c r="L265" s="66" t="s">
        <v>407</v>
      </c>
    </row>
    <row r="266" spans="1:12" ht="30" x14ac:dyDescent="0.2">
      <c r="A266" s="63" t="s">
        <v>409</v>
      </c>
      <c r="B266" s="64" t="s">
        <v>7</v>
      </c>
      <c r="C266" s="94" t="s">
        <v>69</v>
      </c>
      <c r="D266" s="105" t="s">
        <v>411</v>
      </c>
      <c r="E266" s="168" t="s">
        <v>89</v>
      </c>
      <c r="F266" s="169"/>
      <c r="G266" s="106" t="s">
        <v>69</v>
      </c>
      <c r="H266" s="95">
        <v>10500</v>
      </c>
      <c r="I266" s="96">
        <v>0</v>
      </c>
      <c r="J266" s="97">
        <v>10500</v>
      </c>
      <c r="K266" s="75" t="str">
        <f t="shared" si="4"/>
        <v>00008010000000000000</v>
      </c>
      <c r="L266" s="66" t="s">
        <v>410</v>
      </c>
    </row>
    <row r="267" spans="1:12" ht="30" x14ac:dyDescent="0.2">
      <c r="A267" s="63" t="s">
        <v>169</v>
      </c>
      <c r="B267" s="64" t="s">
        <v>7</v>
      </c>
      <c r="C267" s="94" t="s">
        <v>69</v>
      </c>
      <c r="D267" s="105" t="s">
        <v>411</v>
      </c>
      <c r="E267" s="168" t="s">
        <v>171</v>
      </c>
      <c r="F267" s="169"/>
      <c r="G267" s="106" t="s">
        <v>69</v>
      </c>
      <c r="H267" s="95">
        <v>10500</v>
      </c>
      <c r="I267" s="96">
        <v>0</v>
      </c>
      <c r="J267" s="97">
        <v>10500</v>
      </c>
      <c r="K267" s="75" t="str">
        <f t="shared" si="4"/>
        <v>00008019300000000000</v>
      </c>
      <c r="L267" s="66" t="s">
        <v>412</v>
      </c>
    </row>
    <row r="268" spans="1:12" ht="30" x14ac:dyDescent="0.2">
      <c r="A268" s="63" t="s">
        <v>413</v>
      </c>
      <c r="B268" s="64" t="s">
        <v>7</v>
      </c>
      <c r="C268" s="94" t="s">
        <v>69</v>
      </c>
      <c r="D268" s="105" t="s">
        <v>411</v>
      </c>
      <c r="E268" s="168" t="s">
        <v>415</v>
      </c>
      <c r="F268" s="169"/>
      <c r="G268" s="106" t="s">
        <v>69</v>
      </c>
      <c r="H268" s="95">
        <v>10500</v>
      </c>
      <c r="I268" s="96">
        <v>0</v>
      </c>
      <c r="J268" s="97">
        <v>10500</v>
      </c>
      <c r="K268" s="75" t="str">
        <f t="shared" si="4"/>
        <v>00008019300026020000</v>
      </c>
      <c r="L268" s="66" t="s">
        <v>414</v>
      </c>
    </row>
    <row r="269" spans="1:12" ht="30" x14ac:dyDescent="0.2">
      <c r="A269" s="63" t="s">
        <v>126</v>
      </c>
      <c r="B269" s="64" t="s">
        <v>7</v>
      </c>
      <c r="C269" s="94" t="s">
        <v>69</v>
      </c>
      <c r="D269" s="105" t="s">
        <v>411</v>
      </c>
      <c r="E269" s="168" t="s">
        <v>415</v>
      </c>
      <c r="F269" s="169"/>
      <c r="G269" s="106" t="s">
        <v>7</v>
      </c>
      <c r="H269" s="95">
        <v>10500</v>
      </c>
      <c r="I269" s="96">
        <v>0</v>
      </c>
      <c r="J269" s="97">
        <v>10500</v>
      </c>
      <c r="K269" s="75" t="str">
        <f t="shared" ref="K269:K286" si="5">C269 &amp; D269 &amp;E269 &amp; F269 &amp; G269</f>
        <v>00008019300026020200</v>
      </c>
      <c r="L269" s="66" t="s">
        <v>416</v>
      </c>
    </row>
    <row r="270" spans="1:12" ht="30" x14ac:dyDescent="0.2">
      <c r="A270" s="63" t="s">
        <v>128</v>
      </c>
      <c r="B270" s="64" t="s">
        <v>7</v>
      </c>
      <c r="C270" s="94" t="s">
        <v>69</v>
      </c>
      <c r="D270" s="105" t="s">
        <v>411</v>
      </c>
      <c r="E270" s="168" t="s">
        <v>415</v>
      </c>
      <c r="F270" s="169"/>
      <c r="G270" s="106" t="s">
        <v>130</v>
      </c>
      <c r="H270" s="95">
        <v>10500</v>
      </c>
      <c r="I270" s="96">
        <v>0</v>
      </c>
      <c r="J270" s="97">
        <v>10500</v>
      </c>
      <c r="K270" s="75" t="str">
        <f t="shared" si="5"/>
        <v>00008019300026020240</v>
      </c>
      <c r="L270" s="66" t="s">
        <v>417</v>
      </c>
    </row>
    <row r="271" spans="1:12" s="55" customFormat="1" ht="30" x14ac:dyDescent="0.2">
      <c r="A271" s="53" t="s">
        <v>131</v>
      </c>
      <c r="B271" s="52" t="s">
        <v>7</v>
      </c>
      <c r="C271" s="98" t="s">
        <v>69</v>
      </c>
      <c r="D271" s="107" t="s">
        <v>411</v>
      </c>
      <c r="E271" s="176" t="s">
        <v>415</v>
      </c>
      <c r="F271" s="177"/>
      <c r="G271" s="108" t="s">
        <v>132</v>
      </c>
      <c r="H271" s="99">
        <v>10500</v>
      </c>
      <c r="I271" s="100">
        <v>0</v>
      </c>
      <c r="J271" s="101">
        <f>IF(IF(H271="",0,H271)=0,0,(IF(H271&gt;0,IF(I271&gt;H271,0,H271-I271),IF(I271&gt;H271,H271-I271,0))))</f>
        <v>10500</v>
      </c>
      <c r="K271" s="75" t="str">
        <f t="shared" si="5"/>
        <v>00008019300026020244</v>
      </c>
      <c r="L271" s="54" t="str">
        <f>C271 &amp; D271 &amp;E271 &amp; F271 &amp; G271</f>
        <v>00008019300026020244</v>
      </c>
    </row>
    <row r="272" spans="1:12" ht="30" x14ac:dyDescent="0.2">
      <c r="A272" s="63" t="s">
        <v>418</v>
      </c>
      <c r="B272" s="64" t="s">
        <v>7</v>
      </c>
      <c r="C272" s="94" t="s">
        <v>69</v>
      </c>
      <c r="D272" s="105" t="s">
        <v>420</v>
      </c>
      <c r="E272" s="168" t="s">
        <v>89</v>
      </c>
      <c r="F272" s="169"/>
      <c r="G272" s="106" t="s">
        <v>69</v>
      </c>
      <c r="H272" s="95">
        <v>447700</v>
      </c>
      <c r="I272" s="96">
        <v>37306.639999999999</v>
      </c>
      <c r="J272" s="97">
        <v>410393.36</v>
      </c>
      <c r="K272" s="75" t="str">
        <f t="shared" si="5"/>
        <v>00010000000000000000</v>
      </c>
      <c r="L272" s="66" t="s">
        <v>419</v>
      </c>
    </row>
    <row r="273" spans="1:12" ht="30" x14ac:dyDescent="0.2">
      <c r="A273" s="63" t="s">
        <v>421</v>
      </c>
      <c r="B273" s="64" t="s">
        <v>7</v>
      </c>
      <c r="C273" s="94" t="s">
        <v>69</v>
      </c>
      <c r="D273" s="105" t="s">
        <v>423</v>
      </c>
      <c r="E273" s="168" t="s">
        <v>89</v>
      </c>
      <c r="F273" s="169"/>
      <c r="G273" s="106" t="s">
        <v>69</v>
      </c>
      <c r="H273" s="95">
        <v>447700</v>
      </c>
      <c r="I273" s="96">
        <v>37306.639999999999</v>
      </c>
      <c r="J273" s="97">
        <v>410393.36</v>
      </c>
      <c r="K273" s="75" t="str">
        <f t="shared" si="5"/>
        <v>00010010000000000000</v>
      </c>
      <c r="L273" s="66" t="s">
        <v>422</v>
      </c>
    </row>
    <row r="274" spans="1:12" ht="30" x14ac:dyDescent="0.2">
      <c r="A274" s="63" t="s">
        <v>169</v>
      </c>
      <c r="B274" s="64" t="s">
        <v>7</v>
      </c>
      <c r="C274" s="94" t="s">
        <v>69</v>
      </c>
      <c r="D274" s="105" t="s">
        <v>423</v>
      </c>
      <c r="E274" s="168" t="s">
        <v>171</v>
      </c>
      <c r="F274" s="169"/>
      <c r="G274" s="106" t="s">
        <v>69</v>
      </c>
      <c r="H274" s="95">
        <v>447700</v>
      </c>
      <c r="I274" s="96">
        <v>37306.639999999999</v>
      </c>
      <c r="J274" s="97">
        <v>410393.36</v>
      </c>
      <c r="K274" s="75" t="str">
        <f t="shared" si="5"/>
        <v>00010019300000000000</v>
      </c>
      <c r="L274" s="66" t="s">
        <v>424</v>
      </c>
    </row>
    <row r="275" spans="1:12" ht="33.75" x14ac:dyDescent="0.2">
      <c r="A275" s="63" t="s">
        <v>425</v>
      </c>
      <c r="B275" s="64" t="s">
        <v>7</v>
      </c>
      <c r="C275" s="94" t="s">
        <v>69</v>
      </c>
      <c r="D275" s="105" t="s">
        <v>423</v>
      </c>
      <c r="E275" s="168" t="s">
        <v>427</v>
      </c>
      <c r="F275" s="169"/>
      <c r="G275" s="106" t="s">
        <v>69</v>
      </c>
      <c r="H275" s="95">
        <v>447700</v>
      </c>
      <c r="I275" s="96">
        <v>37306.639999999999</v>
      </c>
      <c r="J275" s="97">
        <v>410393.36</v>
      </c>
      <c r="K275" s="75" t="str">
        <f t="shared" si="5"/>
        <v>00010019300026030000</v>
      </c>
      <c r="L275" s="66" t="s">
        <v>426</v>
      </c>
    </row>
    <row r="276" spans="1:12" ht="30" x14ac:dyDescent="0.2">
      <c r="A276" s="63" t="s">
        <v>228</v>
      </c>
      <c r="B276" s="64" t="s">
        <v>7</v>
      </c>
      <c r="C276" s="94" t="s">
        <v>69</v>
      </c>
      <c r="D276" s="105" t="s">
        <v>423</v>
      </c>
      <c r="E276" s="168" t="s">
        <v>427</v>
      </c>
      <c r="F276" s="169"/>
      <c r="G276" s="106" t="s">
        <v>230</v>
      </c>
      <c r="H276" s="95">
        <v>447700</v>
      </c>
      <c r="I276" s="96">
        <v>37306.639999999999</v>
      </c>
      <c r="J276" s="97">
        <v>410393.36</v>
      </c>
      <c r="K276" s="75" t="str">
        <f t="shared" si="5"/>
        <v>00010019300026030300</v>
      </c>
      <c r="L276" s="66" t="s">
        <v>428</v>
      </c>
    </row>
    <row r="277" spans="1:12" ht="30" x14ac:dyDescent="0.2">
      <c r="A277" s="63" t="s">
        <v>429</v>
      </c>
      <c r="B277" s="64" t="s">
        <v>7</v>
      </c>
      <c r="C277" s="94" t="s">
        <v>69</v>
      </c>
      <c r="D277" s="105" t="s">
        <v>423</v>
      </c>
      <c r="E277" s="168" t="s">
        <v>427</v>
      </c>
      <c r="F277" s="169"/>
      <c r="G277" s="106" t="s">
        <v>431</v>
      </c>
      <c r="H277" s="95">
        <v>447700</v>
      </c>
      <c r="I277" s="96">
        <v>37306.639999999999</v>
      </c>
      <c r="J277" s="97">
        <v>410393.36</v>
      </c>
      <c r="K277" s="75" t="str">
        <f t="shared" si="5"/>
        <v>00010019300026030310</v>
      </c>
      <c r="L277" s="66" t="s">
        <v>430</v>
      </c>
    </row>
    <row r="278" spans="1:12" s="55" customFormat="1" ht="30" x14ac:dyDescent="0.2">
      <c r="A278" s="53" t="s">
        <v>432</v>
      </c>
      <c r="B278" s="52" t="s">
        <v>7</v>
      </c>
      <c r="C278" s="98" t="s">
        <v>69</v>
      </c>
      <c r="D278" s="107" t="s">
        <v>423</v>
      </c>
      <c r="E278" s="176" t="s">
        <v>427</v>
      </c>
      <c r="F278" s="177"/>
      <c r="G278" s="108" t="s">
        <v>433</v>
      </c>
      <c r="H278" s="99">
        <v>447700</v>
      </c>
      <c r="I278" s="100">
        <v>37306.639999999999</v>
      </c>
      <c r="J278" s="101">
        <f>IF(IF(H278="",0,H278)=0,0,(IF(H278&gt;0,IF(I278&gt;H278,0,H278-I278),IF(I278&gt;H278,H278-I278,0))))</f>
        <v>410393.36</v>
      </c>
      <c r="K278" s="75" t="str">
        <f t="shared" si="5"/>
        <v>00010019300026030312</v>
      </c>
      <c r="L278" s="54" t="str">
        <f>C278 &amp; D278 &amp;E278 &amp; F278 &amp; G278</f>
        <v>00010019300026030312</v>
      </c>
    </row>
    <row r="279" spans="1:12" ht="30" x14ac:dyDescent="0.2">
      <c r="A279" s="63" t="s">
        <v>434</v>
      </c>
      <c r="B279" s="64" t="s">
        <v>7</v>
      </c>
      <c r="C279" s="94" t="s">
        <v>69</v>
      </c>
      <c r="D279" s="105" t="s">
        <v>436</v>
      </c>
      <c r="E279" s="168" t="s">
        <v>89</v>
      </c>
      <c r="F279" s="169"/>
      <c r="G279" s="106" t="s">
        <v>69</v>
      </c>
      <c r="H279" s="95">
        <v>73200</v>
      </c>
      <c r="I279" s="96">
        <v>25608</v>
      </c>
      <c r="J279" s="97">
        <v>47592</v>
      </c>
      <c r="K279" s="75" t="str">
        <f t="shared" si="5"/>
        <v>00011000000000000000</v>
      </c>
      <c r="L279" s="66" t="s">
        <v>435</v>
      </c>
    </row>
    <row r="280" spans="1:12" ht="30" x14ac:dyDescent="0.2">
      <c r="A280" s="63" t="s">
        <v>437</v>
      </c>
      <c r="B280" s="64" t="s">
        <v>7</v>
      </c>
      <c r="C280" s="94" t="s">
        <v>69</v>
      </c>
      <c r="D280" s="105" t="s">
        <v>439</v>
      </c>
      <c r="E280" s="168" t="s">
        <v>89</v>
      </c>
      <c r="F280" s="169"/>
      <c r="G280" s="106" t="s">
        <v>69</v>
      </c>
      <c r="H280" s="95">
        <v>73200</v>
      </c>
      <c r="I280" s="96">
        <v>25608</v>
      </c>
      <c r="J280" s="97">
        <v>47592</v>
      </c>
      <c r="K280" s="75" t="str">
        <f t="shared" si="5"/>
        <v>00011010000000000000</v>
      </c>
      <c r="L280" s="66" t="s">
        <v>438</v>
      </c>
    </row>
    <row r="281" spans="1:12" ht="33.75" x14ac:dyDescent="0.2">
      <c r="A281" s="63" t="s">
        <v>192</v>
      </c>
      <c r="B281" s="64" t="s">
        <v>7</v>
      </c>
      <c r="C281" s="94" t="s">
        <v>69</v>
      </c>
      <c r="D281" s="105" t="s">
        <v>439</v>
      </c>
      <c r="E281" s="168" t="s">
        <v>194</v>
      </c>
      <c r="F281" s="169"/>
      <c r="G281" s="106" t="s">
        <v>69</v>
      </c>
      <c r="H281" s="95">
        <v>73200</v>
      </c>
      <c r="I281" s="96">
        <v>25608</v>
      </c>
      <c r="J281" s="97">
        <v>47592</v>
      </c>
      <c r="K281" s="75" t="str">
        <f t="shared" si="5"/>
        <v>00011010300000000000</v>
      </c>
      <c r="L281" s="66" t="s">
        <v>440</v>
      </c>
    </row>
    <row r="282" spans="1:12" ht="56.25" x14ac:dyDescent="0.2">
      <c r="A282" s="63" t="s">
        <v>195</v>
      </c>
      <c r="B282" s="64" t="s">
        <v>7</v>
      </c>
      <c r="C282" s="94" t="s">
        <v>69</v>
      </c>
      <c r="D282" s="105" t="s">
        <v>439</v>
      </c>
      <c r="E282" s="168" t="s">
        <v>197</v>
      </c>
      <c r="F282" s="169"/>
      <c r="G282" s="106" t="s">
        <v>69</v>
      </c>
      <c r="H282" s="95">
        <v>73200</v>
      </c>
      <c r="I282" s="96">
        <v>25608</v>
      </c>
      <c r="J282" s="97">
        <v>47592</v>
      </c>
      <c r="K282" s="75" t="str">
        <f t="shared" si="5"/>
        <v>00011010330000000000</v>
      </c>
      <c r="L282" s="66" t="s">
        <v>441</v>
      </c>
    </row>
    <row r="283" spans="1:12" ht="33.75" x14ac:dyDescent="0.2">
      <c r="A283" s="63" t="s">
        <v>198</v>
      </c>
      <c r="B283" s="64" t="s">
        <v>7</v>
      </c>
      <c r="C283" s="94" t="s">
        <v>69</v>
      </c>
      <c r="D283" s="105" t="s">
        <v>439</v>
      </c>
      <c r="E283" s="168" t="s">
        <v>200</v>
      </c>
      <c r="F283" s="169"/>
      <c r="G283" s="106" t="s">
        <v>69</v>
      </c>
      <c r="H283" s="95">
        <v>73200</v>
      </c>
      <c r="I283" s="96">
        <v>25608</v>
      </c>
      <c r="J283" s="97">
        <v>47592</v>
      </c>
      <c r="K283" s="75" t="str">
        <f t="shared" si="5"/>
        <v>00011010330200000000</v>
      </c>
      <c r="L283" s="66" t="s">
        <v>442</v>
      </c>
    </row>
    <row r="284" spans="1:12" ht="67.5" x14ac:dyDescent="0.2">
      <c r="A284" s="63" t="s">
        <v>443</v>
      </c>
      <c r="B284" s="64" t="s">
        <v>7</v>
      </c>
      <c r="C284" s="94" t="s">
        <v>69</v>
      </c>
      <c r="D284" s="105" t="s">
        <v>439</v>
      </c>
      <c r="E284" s="168" t="s">
        <v>445</v>
      </c>
      <c r="F284" s="169"/>
      <c r="G284" s="106" t="s">
        <v>69</v>
      </c>
      <c r="H284" s="95">
        <v>73200</v>
      </c>
      <c r="I284" s="96">
        <v>25608</v>
      </c>
      <c r="J284" s="97">
        <v>47592</v>
      </c>
      <c r="K284" s="75" t="str">
        <f t="shared" si="5"/>
        <v>00011010330262050000</v>
      </c>
      <c r="L284" s="66" t="s">
        <v>444</v>
      </c>
    </row>
    <row r="285" spans="1:12" ht="30" x14ac:dyDescent="0.2">
      <c r="A285" s="63" t="s">
        <v>204</v>
      </c>
      <c r="B285" s="64" t="s">
        <v>7</v>
      </c>
      <c r="C285" s="94" t="s">
        <v>69</v>
      </c>
      <c r="D285" s="105" t="s">
        <v>439</v>
      </c>
      <c r="E285" s="168" t="s">
        <v>445</v>
      </c>
      <c r="F285" s="169"/>
      <c r="G285" s="106" t="s">
        <v>8</v>
      </c>
      <c r="H285" s="95">
        <v>73200</v>
      </c>
      <c r="I285" s="96">
        <v>25608</v>
      </c>
      <c r="J285" s="97">
        <v>47592</v>
      </c>
      <c r="K285" s="75" t="str">
        <f t="shared" si="5"/>
        <v>00011010330262050500</v>
      </c>
      <c r="L285" s="66" t="s">
        <v>446</v>
      </c>
    </row>
    <row r="286" spans="1:12" s="55" customFormat="1" ht="30" x14ac:dyDescent="0.2">
      <c r="A286" s="53" t="s">
        <v>206</v>
      </c>
      <c r="B286" s="52" t="s">
        <v>7</v>
      </c>
      <c r="C286" s="98" t="s">
        <v>69</v>
      </c>
      <c r="D286" s="107" t="s">
        <v>439</v>
      </c>
      <c r="E286" s="176" t="s">
        <v>445</v>
      </c>
      <c r="F286" s="177"/>
      <c r="G286" s="108" t="s">
        <v>207</v>
      </c>
      <c r="H286" s="99">
        <v>73200</v>
      </c>
      <c r="I286" s="100">
        <v>25608</v>
      </c>
      <c r="J286" s="101">
        <f>IF(IF(H286="",0,H286)=0,0,(IF(H286&gt;0,IF(I286&gt;H286,0,H286-I286),IF(I286&gt;H286,H286-I286,0))))</f>
        <v>47592</v>
      </c>
      <c r="K286" s="75" t="str">
        <f t="shared" si="5"/>
        <v>00011010330262050540</v>
      </c>
      <c r="L286" s="54" t="str">
        <f>C286 &amp; D286 &amp;E286 &amp; F286 &amp; G286</f>
        <v>00011010330262050540</v>
      </c>
    </row>
    <row r="287" spans="1:12" ht="5.25" hidden="1" customHeight="1" thickBot="1" x14ac:dyDescent="0.25">
      <c r="A287" s="17"/>
      <c r="B287" s="29"/>
      <c r="C287" s="109"/>
      <c r="D287" s="109"/>
      <c r="E287" s="109"/>
      <c r="F287" s="109"/>
      <c r="G287" s="109"/>
      <c r="H287" s="110"/>
      <c r="I287" s="111"/>
      <c r="J287" s="112"/>
      <c r="K287" s="73"/>
    </row>
    <row r="288" spans="1:12" ht="15.75" thickBot="1" x14ac:dyDescent="0.25">
      <c r="A288" s="25"/>
      <c r="B288" s="25"/>
      <c r="C288" s="113"/>
      <c r="D288" s="113"/>
      <c r="E288" s="113"/>
      <c r="F288" s="113"/>
      <c r="G288" s="113"/>
      <c r="H288" s="114"/>
      <c r="I288" s="114"/>
      <c r="J288" s="114"/>
      <c r="K288" s="39"/>
    </row>
    <row r="289" spans="1:12" ht="28.5" customHeight="1" thickBot="1" x14ac:dyDescent="0.25">
      <c r="A289" s="37" t="s">
        <v>18</v>
      </c>
      <c r="B289" s="38">
        <v>450</v>
      </c>
      <c r="C289" s="170" t="s">
        <v>17</v>
      </c>
      <c r="D289" s="171"/>
      <c r="E289" s="171"/>
      <c r="F289" s="171"/>
      <c r="G289" s="172"/>
      <c r="H289" s="115">
        <f>0-H297</f>
        <v>-12240</v>
      </c>
      <c r="I289" s="115">
        <f>I15-I75</f>
        <v>-323854.96999999997</v>
      </c>
      <c r="J289" s="116" t="s">
        <v>17</v>
      </c>
    </row>
    <row r="290" spans="1:12" x14ac:dyDescent="0.2">
      <c r="A290" s="25"/>
      <c r="B290" s="28"/>
      <c r="C290" s="21"/>
      <c r="D290" s="21"/>
      <c r="E290" s="21"/>
      <c r="F290" s="21"/>
      <c r="G290" s="21"/>
      <c r="H290" s="21"/>
      <c r="I290" s="21"/>
      <c r="J290" s="21"/>
    </row>
    <row r="291" spans="1:12" ht="15" x14ac:dyDescent="0.25">
      <c r="A291" s="202" t="s">
        <v>31</v>
      </c>
      <c r="B291" s="202"/>
      <c r="C291" s="202"/>
      <c r="D291" s="202"/>
      <c r="E291" s="202"/>
      <c r="F291" s="202"/>
      <c r="G291" s="202"/>
      <c r="H291" s="202"/>
      <c r="I291" s="202"/>
      <c r="J291" s="202"/>
      <c r="K291" s="70"/>
    </row>
    <row r="292" spans="1:12" x14ac:dyDescent="0.2">
      <c r="A292" s="8"/>
      <c r="B292" s="24"/>
      <c r="C292" s="9"/>
      <c r="D292" s="9"/>
      <c r="E292" s="9"/>
      <c r="F292" s="9"/>
      <c r="G292" s="9"/>
      <c r="H292" s="10"/>
      <c r="I292" s="10"/>
      <c r="J292" s="36" t="s">
        <v>27</v>
      </c>
      <c r="K292" s="36"/>
    </row>
    <row r="293" spans="1:12" ht="17.100000000000001" customHeight="1" x14ac:dyDescent="0.2">
      <c r="A293" s="153" t="s">
        <v>38</v>
      </c>
      <c r="B293" s="153" t="s">
        <v>39</v>
      </c>
      <c r="C293" s="159" t="s">
        <v>44</v>
      </c>
      <c r="D293" s="160"/>
      <c r="E293" s="160"/>
      <c r="F293" s="160"/>
      <c r="G293" s="161"/>
      <c r="H293" s="153" t="s">
        <v>41</v>
      </c>
      <c r="I293" s="153" t="s">
        <v>23</v>
      </c>
      <c r="J293" s="153" t="s">
        <v>42</v>
      </c>
      <c r="K293" s="71"/>
    </row>
    <row r="294" spans="1:12" ht="17.100000000000001" customHeight="1" x14ac:dyDescent="0.2">
      <c r="A294" s="154"/>
      <c r="B294" s="154"/>
      <c r="C294" s="162"/>
      <c r="D294" s="163"/>
      <c r="E294" s="163"/>
      <c r="F294" s="163"/>
      <c r="G294" s="164"/>
      <c r="H294" s="154"/>
      <c r="I294" s="154"/>
      <c r="J294" s="154"/>
      <c r="K294" s="71"/>
    </row>
    <row r="295" spans="1:12" ht="17.100000000000001" customHeight="1" x14ac:dyDescent="0.2">
      <c r="A295" s="155"/>
      <c r="B295" s="155"/>
      <c r="C295" s="165"/>
      <c r="D295" s="166"/>
      <c r="E295" s="166"/>
      <c r="F295" s="166"/>
      <c r="G295" s="167"/>
      <c r="H295" s="155"/>
      <c r="I295" s="155"/>
      <c r="J295" s="155"/>
      <c r="K295" s="71"/>
    </row>
    <row r="296" spans="1:12" ht="13.5" thickBot="1" x14ac:dyDescent="0.25">
      <c r="A296" s="45">
        <v>1</v>
      </c>
      <c r="B296" s="12">
        <v>2</v>
      </c>
      <c r="C296" s="190">
        <v>3</v>
      </c>
      <c r="D296" s="191"/>
      <c r="E296" s="191"/>
      <c r="F296" s="191"/>
      <c r="G296" s="192"/>
      <c r="H296" s="13" t="s">
        <v>2</v>
      </c>
      <c r="I296" s="13" t="s">
        <v>25</v>
      </c>
      <c r="J296" s="13" t="s">
        <v>26</v>
      </c>
      <c r="K296" s="72"/>
    </row>
    <row r="297" spans="1:12" ht="12.75" customHeight="1" x14ac:dyDescent="0.2">
      <c r="A297" s="49" t="s">
        <v>32</v>
      </c>
      <c r="B297" s="34" t="s">
        <v>8</v>
      </c>
      <c r="C297" s="156" t="s">
        <v>17</v>
      </c>
      <c r="D297" s="157"/>
      <c r="E297" s="157"/>
      <c r="F297" s="157"/>
      <c r="G297" s="158"/>
      <c r="H297" s="117">
        <f>H299+H304+H309</f>
        <v>12240</v>
      </c>
      <c r="I297" s="117">
        <f>I299+I304+I309</f>
        <v>323854.96999999997</v>
      </c>
      <c r="J297" s="118">
        <f>J299+J304+J309</f>
        <v>0</v>
      </c>
    </row>
    <row r="298" spans="1:12" ht="12.75" customHeight="1" x14ac:dyDescent="0.2">
      <c r="A298" s="50" t="s">
        <v>11</v>
      </c>
      <c r="B298" s="35"/>
      <c r="C298" s="193"/>
      <c r="D298" s="194"/>
      <c r="E298" s="194"/>
      <c r="F298" s="194"/>
      <c r="G298" s="195"/>
      <c r="H298" s="119"/>
      <c r="I298" s="120"/>
      <c r="J298" s="121"/>
    </row>
    <row r="299" spans="1:12" ht="12.75" customHeight="1" x14ac:dyDescent="0.2">
      <c r="A299" s="49" t="s">
        <v>33</v>
      </c>
      <c r="B299" s="40" t="s">
        <v>12</v>
      </c>
      <c r="C299" s="206" t="s">
        <v>17</v>
      </c>
      <c r="D299" s="207"/>
      <c r="E299" s="207"/>
      <c r="F299" s="207"/>
      <c r="G299" s="208"/>
      <c r="H299" s="89">
        <v>0</v>
      </c>
      <c r="I299" s="89">
        <v>0</v>
      </c>
      <c r="J299" s="122">
        <v>0</v>
      </c>
    </row>
    <row r="300" spans="1:12" ht="12.75" customHeight="1" x14ac:dyDescent="0.2">
      <c r="A300" s="50" t="s">
        <v>10</v>
      </c>
      <c r="B300" s="41"/>
      <c r="C300" s="179"/>
      <c r="D300" s="180"/>
      <c r="E300" s="180"/>
      <c r="F300" s="180"/>
      <c r="G300" s="181"/>
      <c r="H300" s="123"/>
      <c r="I300" s="124"/>
      <c r="J300" s="125"/>
    </row>
    <row r="301" spans="1:12" ht="12.75" hidden="1" customHeight="1" x14ac:dyDescent="0.2">
      <c r="A301" s="81"/>
      <c r="B301" s="82" t="s">
        <v>12</v>
      </c>
      <c r="C301" s="126"/>
      <c r="D301" s="187"/>
      <c r="E301" s="188"/>
      <c r="F301" s="188"/>
      <c r="G301" s="189"/>
      <c r="H301" s="127"/>
      <c r="I301" s="128"/>
      <c r="J301" s="129"/>
      <c r="K301" s="83" t="str">
        <f>C301 &amp; D301 &amp; G301</f>
        <v/>
      </c>
      <c r="L301" s="84"/>
    </row>
    <row r="302" spans="1:12" s="55" customFormat="1" ht="15" x14ac:dyDescent="0.2">
      <c r="A302" s="85"/>
      <c r="B302" s="86" t="s">
        <v>12</v>
      </c>
      <c r="C302" s="130"/>
      <c r="D302" s="173"/>
      <c r="E302" s="174"/>
      <c r="F302" s="174"/>
      <c r="G302" s="175"/>
      <c r="H302" s="131"/>
      <c r="I302" s="132"/>
      <c r="J302" s="133">
        <f>IF(IF(H302="",0,H302)=0,0,(IF(H302&gt;0,IF(I302&gt;H302,0,H302-I302),IF(I302&gt;H302,H302-I302,0))))</f>
        <v>0</v>
      </c>
      <c r="K302" s="87" t="str">
        <f>C302 &amp; D302 &amp; G302</f>
        <v/>
      </c>
      <c r="L302" s="88" t="str">
        <f>C302 &amp; D302 &amp; G302</f>
        <v/>
      </c>
    </row>
    <row r="303" spans="1:12" ht="12.75" hidden="1" customHeight="1" x14ac:dyDescent="0.2">
      <c r="A303" s="51"/>
      <c r="B303" s="16"/>
      <c r="C303" s="134"/>
      <c r="D303" s="134"/>
      <c r="E303" s="134"/>
      <c r="F303" s="134"/>
      <c r="G303" s="134"/>
      <c r="H303" s="135"/>
      <c r="I303" s="136"/>
      <c r="J303" s="137"/>
      <c r="K303" s="74"/>
    </row>
    <row r="304" spans="1:12" ht="12.75" customHeight="1" x14ac:dyDescent="0.2">
      <c r="A304" s="49" t="s">
        <v>34</v>
      </c>
      <c r="B304" s="41" t="s">
        <v>13</v>
      </c>
      <c r="C304" s="179" t="s">
        <v>17</v>
      </c>
      <c r="D304" s="180"/>
      <c r="E304" s="180"/>
      <c r="F304" s="180"/>
      <c r="G304" s="181"/>
      <c r="H304" s="89">
        <v>0</v>
      </c>
      <c r="I304" s="89">
        <v>0</v>
      </c>
      <c r="J304" s="138">
        <v>0</v>
      </c>
    </row>
    <row r="305" spans="1:12" ht="12.75" customHeight="1" x14ac:dyDescent="0.2">
      <c r="A305" s="50" t="s">
        <v>10</v>
      </c>
      <c r="B305" s="41"/>
      <c r="C305" s="179"/>
      <c r="D305" s="180"/>
      <c r="E305" s="180"/>
      <c r="F305" s="180"/>
      <c r="G305" s="181"/>
      <c r="H305" s="123"/>
      <c r="I305" s="124"/>
      <c r="J305" s="125"/>
    </row>
    <row r="306" spans="1:12" ht="12.75" hidden="1" customHeight="1" x14ac:dyDescent="0.2">
      <c r="A306" s="81"/>
      <c r="B306" s="82" t="s">
        <v>13</v>
      </c>
      <c r="C306" s="126"/>
      <c r="D306" s="187"/>
      <c r="E306" s="188"/>
      <c r="F306" s="188"/>
      <c r="G306" s="189"/>
      <c r="H306" s="127"/>
      <c r="I306" s="128"/>
      <c r="J306" s="129"/>
      <c r="K306" s="83" t="str">
        <f>C306 &amp; D306 &amp; G306</f>
        <v/>
      </c>
      <c r="L306" s="84"/>
    </row>
    <row r="307" spans="1:12" s="55" customFormat="1" ht="15" x14ac:dyDescent="0.2">
      <c r="A307" s="85"/>
      <c r="B307" s="86" t="s">
        <v>13</v>
      </c>
      <c r="C307" s="130"/>
      <c r="D307" s="173"/>
      <c r="E307" s="174"/>
      <c r="F307" s="174"/>
      <c r="G307" s="175"/>
      <c r="H307" s="131"/>
      <c r="I307" s="132"/>
      <c r="J307" s="133">
        <f>IF(IF(H307="",0,H307)=0,0,(IF(H307&gt;0,IF(I307&gt;H307,0,H307-I307),IF(I307&gt;H307,H307-I307,0))))</f>
        <v>0</v>
      </c>
      <c r="K307" s="87" t="str">
        <f>C307 &amp; D307 &amp; G307</f>
        <v/>
      </c>
      <c r="L307" s="88" t="str">
        <f>C307 &amp; D307 &amp; G307</f>
        <v/>
      </c>
    </row>
    <row r="308" spans="1:12" ht="12.75" hidden="1" customHeight="1" x14ac:dyDescent="0.2">
      <c r="A308" s="51"/>
      <c r="B308" s="15"/>
      <c r="C308" s="134"/>
      <c r="D308" s="134"/>
      <c r="E308" s="134"/>
      <c r="F308" s="134"/>
      <c r="G308" s="134"/>
      <c r="H308" s="135"/>
      <c r="I308" s="136"/>
      <c r="J308" s="137"/>
      <c r="K308" s="74"/>
    </row>
    <row r="309" spans="1:12" ht="12.75" customHeight="1" x14ac:dyDescent="0.2">
      <c r="A309" s="49" t="s">
        <v>16</v>
      </c>
      <c r="B309" s="41" t="s">
        <v>9</v>
      </c>
      <c r="C309" s="184" t="s">
        <v>50</v>
      </c>
      <c r="D309" s="185"/>
      <c r="E309" s="185"/>
      <c r="F309" s="185"/>
      <c r="G309" s="186"/>
      <c r="H309" s="89">
        <v>12240</v>
      </c>
      <c r="I309" s="89">
        <f>I310</f>
        <v>323854.96999999997</v>
      </c>
      <c r="J309" s="139">
        <f>IF(IF(H309="",0,H309)=0,0,(IF(H309&gt;0,IF(I309&gt;H309,0,H309-I309),IF(I309&gt;H309,H309-I309,0))))</f>
        <v>0</v>
      </c>
    </row>
    <row r="310" spans="1:12" ht="22.5" x14ac:dyDescent="0.2">
      <c r="A310" s="49" t="s">
        <v>51</v>
      </c>
      <c r="B310" s="41" t="s">
        <v>9</v>
      </c>
      <c r="C310" s="184" t="s">
        <v>52</v>
      </c>
      <c r="D310" s="185"/>
      <c r="E310" s="185"/>
      <c r="F310" s="185"/>
      <c r="G310" s="186"/>
      <c r="H310" s="89">
        <v>12240</v>
      </c>
      <c r="I310" s="89">
        <f>I312+I315</f>
        <v>323854.96999999997</v>
      </c>
      <c r="J310" s="139">
        <f>IF(IF(H310="",0,H310)=0,0,(IF(H310&gt;0,IF(I310&gt;H310,0,H310-I310),IF(I310&gt;H310,H310-I310,0))))</f>
        <v>0</v>
      </c>
    </row>
    <row r="311" spans="1:12" ht="35.25" customHeight="1" x14ac:dyDescent="0.2">
      <c r="A311" s="49" t="s">
        <v>54</v>
      </c>
      <c r="B311" s="41" t="s">
        <v>9</v>
      </c>
      <c r="C311" s="184" t="s">
        <v>53</v>
      </c>
      <c r="D311" s="185"/>
      <c r="E311" s="185"/>
      <c r="F311" s="185"/>
      <c r="G311" s="186"/>
      <c r="H311" s="89">
        <v>0</v>
      </c>
      <c r="I311" s="89">
        <v>0</v>
      </c>
      <c r="J311" s="139">
        <f>IF(IF(H311="",0,H311)=0,0,(IF(H311&gt;0,IF(I311&gt;H311,0,H311-I311),IF(I311&gt;H311,H311-I311,0))))</f>
        <v>0</v>
      </c>
    </row>
    <row r="312" spans="1:12" ht="15" x14ac:dyDescent="0.2">
      <c r="A312" s="67" t="s">
        <v>577</v>
      </c>
      <c r="B312" s="68" t="s">
        <v>14</v>
      </c>
      <c r="C312" s="140" t="s">
        <v>69</v>
      </c>
      <c r="D312" s="147" t="s">
        <v>80</v>
      </c>
      <c r="E312" s="148"/>
      <c r="F312" s="148"/>
      <c r="G312" s="149"/>
      <c r="H312" s="95">
        <v>-13249670</v>
      </c>
      <c r="I312" s="95">
        <v>-3617233.3</v>
      </c>
      <c r="J312" s="141" t="s">
        <v>55</v>
      </c>
      <c r="K312" s="66" t="str">
        <f t="shared" ref="K312:K318" si="6">C312 &amp; D312 &amp; G312</f>
        <v>00001050200000000500</v>
      </c>
      <c r="L312" s="66" t="s">
        <v>81</v>
      </c>
    </row>
    <row r="313" spans="1:12" ht="22.5" x14ac:dyDescent="0.2">
      <c r="A313" s="67" t="s">
        <v>83</v>
      </c>
      <c r="B313" s="68" t="s">
        <v>14</v>
      </c>
      <c r="C313" s="140" t="s">
        <v>69</v>
      </c>
      <c r="D313" s="147" t="s">
        <v>82</v>
      </c>
      <c r="E313" s="148"/>
      <c r="F313" s="148"/>
      <c r="G313" s="149"/>
      <c r="H313" s="95">
        <v>-13249670</v>
      </c>
      <c r="I313" s="95">
        <v>-3617233.3</v>
      </c>
      <c r="J313" s="141" t="s">
        <v>55</v>
      </c>
      <c r="K313" s="66" t="str">
        <f t="shared" si="6"/>
        <v>00001050201000000510</v>
      </c>
      <c r="L313" s="66" t="s">
        <v>84</v>
      </c>
    </row>
    <row r="314" spans="1:12" ht="22.5" x14ac:dyDescent="0.2">
      <c r="A314" s="61" t="s">
        <v>86</v>
      </c>
      <c r="B314" s="69" t="s">
        <v>14</v>
      </c>
      <c r="C314" s="142" t="s">
        <v>69</v>
      </c>
      <c r="D314" s="150" t="s">
        <v>85</v>
      </c>
      <c r="E314" s="151"/>
      <c r="F314" s="151"/>
      <c r="G314" s="152"/>
      <c r="H314" s="143">
        <v>-13249670</v>
      </c>
      <c r="I314" s="143">
        <v>-3617233.3</v>
      </c>
      <c r="J314" s="144" t="s">
        <v>17</v>
      </c>
      <c r="K314" s="66" t="str">
        <f t="shared" si="6"/>
        <v>00001050201100000510</v>
      </c>
      <c r="L314" s="4" t="str">
        <f>C314 &amp; D314 &amp; G314</f>
        <v>00001050201100000510</v>
      </c>
    </row>
    <row r="315" spans="1:12" ht="15" x14ac:dyDescent="0.2">
      <c r="A315" s="67" t="s">
        <v>68</v>
      </c>
      <c r="B315" s="68" t="s">
        <v>15</v>
      </c>
      <c r="C315" s="140" t="s">
        <v>69</v>
      </c>
      <c r="D315" s="147" t="s">
        <v>70</v>
      </c>
      <c r="E315" s="148"/>
      <c r="F315" s="148"/>
      <c r="G315" s="149"/>
      <c r="H315" s="95">
        <v>13261910</v>
      </c>
      <c r="I315" s="95">
        <v>3941088.27</v>
      </c>
      <c r="J315" s="141" t="s">
        <v>55</v>
      </c>
      <c r="K315" s="66" t="str">
        <f t="shared" si="6"/>
        <v>00001050000000000600</v>
      </c>
      <c r="L315" s="66" t="s">
        <v>71</v>
      </c>
    </row>
    <row r="316" spans="1:12" ht="15" x14ac:dyDescent="0.2">
      <c r="A316" s="67" t="s">
        <v>72</v>
      </c>
      <c r="B316" s="68" t="s">
        <v>15</v>
      </c>
      <c r="C316" s="140" t="s">
        <v>69</v>
      </c>
      <c r="D316" s="147" t="s">
        <v>73</v>
      </c>
      <c r="E316" s="148"/>
      <c r="F316" s="148"/>
      <c r="G316" s="149"/>
      <c r="H316" s="95">
        <v>13261910</v>
      </c>
      <c r="I316" s="95">
        <v>3941088.27</v>
      </c>
      <c r="J316" s="141" t="s">
        <v>55</v>
      </c>
      <c r="K316" s="66" t="str">
        <f t="shared" si="6"/>
        <v>00001050200000000600</v>
      </c>
      <c r="L316" s="66" t="s">
        <v>74</v>
      </c>
    </row>
    <row r="317" spans="1:12" ht="22.5" x14ac:dyDescent="0.2">
      <c r="A317" s="67" t="s">
        <v>75</v>
      </c>
      <c r="B317" s="68" t="s">
        <v>15</v>
      </c>
      <c r="C317" s="140" t="s">
        <v>69</v>
      </c>
      <c r="D317" s="147" t="s">
        <v>76</v>
      </c>
      <c r="E317" s="148"/>
      <c r="F317" s="148"/>
      <c r="G317" s="149"/>
      <c r="H317" s="95">
        <v>13261910</v>
      </c>
      <c r="I317" s="95">
        <v>3941088.27</v>
      </c>
      <c r="J317" s="141" t="s">
        <v>55</v>
      </c>
      <c r="K317" s="66" t="str">
        <f t="shared" si="6"/>
        <v>00001050201000000610</v>
      </c>
      <c r="L317" s="66" t="s">
        <v>77</v>
      </c>
    </row>
    <row r="318" spans="1:12" ht="22.5" x14ac:dyDescent="0.2">
      <c r="A318" s="62" t="s">
        <v>78</v>
      </c>
      <c r="B318" s="69" t="s">
        <v>15</v>
      </c>
      <c r="C318" s="142" t="s">
        <v>69</v>
      </c>
      <c r="D318" s="150" t="s">
        <v>79</v>
      </c>
      <c r="E318" s="151"/>
      <c r="F318" s="151"/>
      <c r="G318" s="152"/>
      <c r="H318" s="145">
        <v>13261910</v>
      </c>
      <c r="I318" s="145">
        <v>3941088.27</v>
      </c>
      <c r="J318" s="146" t="s">
        <v>17</v>
      </c>
      <c r="K318" s="65" t="str">
        <f t="shared" si="6"/>
        <v>00001050201100000610</v>
      </c>
      <c r="L318" s="4" t="str">
        <f>C318 &amp; D318 &amp; G318</f>
        <v>00001050201100000610</v>
      </c>
    </row>
    <row r="319" spans="1:12" x14ac:dyDescent="0.2">
      <c r="A319" s="25"/>
      <c r="B319" s="28"/>
      <c r="C319" s="21"/>
      <c r="D319" s="21"/>
      <c r="E319" s="21"/>
      <c r="F319" s="21"/>
      <c r="G319" s="21"/>
      <c r="H319" s="21"/>
      <c r="I319" s="21"/>
      <c r="J319" s="21"/>
      <c r="K319" s="21"/>
    </row>
    <row r="320" spans="1:12" x14ac:dyDescent="0.2">
      <c r="A320" s="25"/>
      <c r="B320" s="28"/>
      <c r="C320" s="21"/>
      <c r="D320" s="21"/>
      <c r="E320" s="21"/>
      <c r="F320" s="21"/>
      <c r="G320" s="21"/>
      <c r="H320" s="21"/>
      <c r="I320" s="21"/>
      <c r="J320" s="21"/>
      <c r="K320" s="60"/>
      <c r="L320" s="60"/>
    </row>
    <row r="321" spans="1:12" ht="21.75" customHeight="1" x14ac:dyDescent="0.2">
      <c r="A321" s="23" t="s">
        <v>47</v>
      </c>
      <c r="B321" s="182" t="s">
        <v>578</v>
      </c>
      <c r="C321" s="182"/>
      <c r="D321" s="182"/>
      <c r="E321" s="28"/>
      <c r="F321" s="28"/>
      <c r="G321" s="21"/>
      <c r="H321" s="43"/>
      <c r="I321" s="21"/>
      <c r="J321" s="21"/>
      <c r="K321" s="60"/>
      <c r="L321" s="60"/>
    </row>
    <row r="322" spans="1:12" x14ac:dyDescent="0.2">
      <c r="A322" s="3" t="s">
        <v>45</v>
      </c>
      <c r="B322" s="178" t="s">
        <v>46</v>
      </c>
      <c r="C322" s="178"/>
      <c r="D322" s="178"/>
      <c r="E322" s="28"/>
      <c r="F322" s="28"/>
      <c r="G322" s="21"/>
      <c r="H322" s="21"/>
      <c r="I322" s="44"/>
      <c r="J322" s="28"/>
      <c r="K322" s="60"/>
      <c r="L322" s="60"/>
    </row>
    <row r="323" spans="1:12" x14ac:dyDescent="0.2">
      <c r="A323" s="3"/>
      <c r="B323" s="28"/>
      <c r="C323" s="21"/>
      <c r="D323" s="21"/>
      <c r="E323" s="21"/>
      <c r="F323" s="21"/>
      <c r="G323" s="21"/>
      <c r="H323" s="21"/>
      <c r="I323" s="21"/>
      <c r="J323" s="21"/>
      <c r="K323" s="60"/>
      <c r="L323" s="60"/>
    </row>
    <row r="324" spans="1:12" ht="21.75" customHeight="1" x14ac:dyDescent="0.2">
      <c r="A324" s="3" t="s">
        <v>48</v>
      </c>
      <c r="B324" s="183" t="s">
        <v>579</v>
      </c>
      <c r="C324" s="183"/>
      <c r="D324" s="183"/>
      <c r="E324" s="77"/>
      <c r="F324" s="77"/>
      <c r="G324" s="21"/>
      <c r="H324" s="21"/>
      <c r="I324" s="21"/>
      <c r="J324" s="21"/>
      <c r="K324" s="60"/>
      <c r="L324" s="60"/>
    </row>
    <row r="325" spans="1:12" x14ac:dyDescent="0.2">
      <c r="A325" s="3" t="s">
        <v>45</v>
      </c>
      <c r="B325" s="178" t="s">
        <v>46</v>
      </c>
      <c r="C325" s="178"/>
      <c r="D325" s="178"/>
      <c r="E325" s="28"/>
      <c r="F325" s="28"/>
      <c r="G325" s="21"/>
      <c r="H325" s="21"/>
      <c r="I325" s="21"/>
      <c r="J325" s="21"/>
      <c r="K325" s="60"/>
      <c r="L325" s="60"/>
    </row>
    <row r="326" spans="1:12" x14ac:dyDescent="0.2">
      <c r="A326" s="3"/>
      <c r="B326" s="28"/>
      <c r="C326" s="21"/>
      <c r="D326" s="21"/>
      <c r="E326" s="21"/>
      <c r="F326" s="21"/>
      <c r="G326" s="21"/>
      <c r="H326" s="21"/>
      <c r="I326" s="21"/>
      <c r="J326" s="21"/>
      <c r="K326" s="60"/>
      <c r="L326" s="60"/>
    </row>
    <row r="327" spans="1:12" x14ac:dyDescent="0.2">
      <c r="A327" s="3" t="s">
        <v>580</v>
      </c>
      <c r="B327" s="28"/>
      <c r="C327" s="21"/>
      <c r="D327" s="21"/>
      <c r="E327" s="21"/>
      <c r="F327" s="21"/>
      <c r="G327" s="21"/>
      <c r="H327" s="21"/>
      <c r="I327" s="21"/>
      <c r="J327" s="21"/>
      <c r="K327" s="60"/>
      <c r="L327" s="60"/>
    </row>
    <row r="328" spans="1:12" x14ac:dyDescent="0.2">
      <c r="A328" s="25"/>
      <c r="B328" s="28"/>
      <c r="C328" s="21"/>
      <c r="D328" s="21"/>
      <c r="E328" s="21"/>
      <c r="F328" s="21"/>
      <c r="G328" s="21"/>
      <c r="H328" s="21"/>
      <c r="I328" s="21"/>
      <c r="J328" s="21"/>
      <c r="K328" s="60"/>
      <c r="L328" s="60"/>
    </row>
    <row r="329" spans="1:12" x14ac:dyDescent="0.2">
      <c r="K329" s="60"/>
      <c r="L329" s="60"/>
    </row>
    <row r="330" spans="1:12" x14ac:dyDescent="0.2">
      <c r="K330" s="60"/>
      <c r="L330" s="60"/>
    </row>
    <row r="331" spans="1:12" x14ac:dyDescent="0.2">
      <c r="K331" s="60"/>
      <c r="L331" s="60"/>
    </row>
    <row r="332" spans="1:12" x14ac:dyDescent="0.2">
      <c r="K332" s="60"/>
      <c r="L332" s="60"/>
    </row>
    <row r="333" spans="1:12" x14ac:dyDescent="0.2">
      <c r="K333" s="60"/>
      <c r="L333" s="60"/>
    </row>
    <row r="334" spans="1:12" x14ac:dyDescent="0.2">
      <c r="K334" s="60"/>
      <c r="L334" s="60"/>
    </row>
  </sheetData>
  <mergeCells count="318">
    <mergeCell ref="D64:G64"/>
    <mergeCell ref="D65:G65"/>
    <mergeCell ref="D66:G66"/>
    <mergeCell ref="D59:G59"/>
    <mergeCell ref="D60:G60"/>
    <mergeCell ref="D61:G61"/>
    <mergeCell ref="D62:G62"/>
    <mergeCell ref="D63:G63"/>
    <mergeCell ref="D54:G54"/>
    <mergeCell ref="D55:G55"/>
    <mergeCell ref="D56:G56"/>
    <mergeCell ref="D57:G57"/>
    <mergeCell ref="D58:G58"/>
    <mergeCell ref="D49:G49"/>
    <mergeCell ref="D50:G50"/>
    <mergeCell ref="D51:G51"/>
    <mergeCell ref="D52:G52"/>
    <mergeCell ref="D53:G53"/>
    <mergeCell ref="D44:G44"/>
    <mergeCell ref="D45:G45"/>
    <mergeCell ref="D46:G46"/>
    <mergeCell ref="D47:G47"/>
    <mergeCell ref="D48:G48"/>
    <mergeCell ref="D39:G39"/>
    <mergeCell ref="D40:G40"/>
    <mergeCell ref="D41:G41"/>
    <mergeCell ref="D42:G42"/>
    <mergeCell ref="D43:G43"/>
    <mergeCell ref="D34:G34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E283:F283"/>
    <mergeCell ref="E284:F284"/>
    <mergeCell ref="E285:F285"/>
    <mergeCell ref="E286:F286"/>
    <mergeCell ref="E259:F259"/>
    <mergeCell ref="E260:F260"/>
    <mergeCell ref="E261:F261"/>
    <mergeCell ref="E262:F26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43:F243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278:F278"/>
    <mergeCell ref="E279:F279"/>
    <mergeCell ref="E280:F280"/>
    <mergeCell ref="E281:F281"/>
    <mergeCell ref="E282:F282"/>
    <mergeCell ref="E273:F273"/>
    <mergeCell ref="E274:F274"/>
    <mergeCell ref="E275:F275"/>
    <mergeCell ref="E276:F276"/>
    <mergeCell ref="E277:F277"/>
    <mergeCell ref="E268:F268"/>
    <mergeCell ref="E269:F269"/>
    <mergeCell ref="E270:F270"/>
    <mergeCell ref="E271:F271"/>
    <mergeCell ref="E272:F272"/>
    <mergeCell ref="E263:F263"/>
    <mergeCell ref="E264:F264"/>
    <mergeCell ref="E265:F265"/>
    <mergeCell ref="E266:F266"/>
    <mergeCell ref="E267:F267"/>
    <mergeCell ref="E258:F258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99:F99"/>
    <mergeCell ref="E100:F100"/>
    <mergeCell ref="E101:F101"/>
    <mergeCell ref="E102:F10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C15:G15"/>
    <mergeCell ref="C16:G16"/>
    <mergeCell ref="C74:G74"/>
    <mergeCell ref="A291:J291"/>
    <mergeCell ref="C76:G76"/>
    <mergeCell ref="H71:H73"/>
    <mergeCell ref="B71:B73"/>
    <mergeCell ref="A69:J69"/>
    <mergeCell ref="C299:G299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93:F93"/>
    <mergeCell ref="E94:F94"/>
    <mergeCell ref="E95:F95"/>
    <mergeCell ref="E96:F96"/>
    <mergeCell ref="E97:F97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B325:D325"/>
    <mergeCell ref="C300:G300"/>
    <mergeCell ref="C304:G304"/>
    <mergeCell ref="C305:G305"/>
    <mergeCell ref="B321:D321"/>
    <mergeCell ref="B324:D324"/>
    <mergeCell ref="C309:G309"/>
    <mergeCell ref="C311:G311"/>
    <mergeCell ref="H293:H295"/>
    <mergeCell ref="C293:G295"/>
    <mergeCell ref="D301:G301"/>
    <mergeCell ref="C296:G296"/>
    <mergeCell ref="C297:G297"/>
    <mergeCell ref="C298:G298"/>
    <mergeCell ref="B322:D322"/>
    <mergeCell ref="C310:G310"/>
    <mergeCell ref="B293:B295"/>
    <mergeCell ref="D315:G315"/>
    <mergeCell ref="D316:G316"/>
    <mergeCell ref="D314:G314"/>
    <mergeCell ref="D302:G302"/>
    <mergeCell ref="D312:G312"/>
    <mergeCell ref="D313:G313"/>
    <mergeCell ref="D306:G306"/>
    <mergeCell ref="D317:G317"/>
    <mergeCell ref="D318:G318"/>
    <mergeCell ref="J71:J73"/>
    <mergeCell ref="I71:I73"/>
    <mergeCell ref="A71:A73"/>
    <mergeCell ref="C75:G75"/>
    <mergeCell ref="C71:G73"/>
    <mergeCell ref="E87:F87"/>
    <mergeCell ref="I293:I295"/>
    <mergeCell ref="C289:G289"/>
    <mergeCell ref="A293:A295"/>
    <mergeCell ref="J293:J295"/>
    <mergeCell ref="D307:G307"/>
    <mergeCell ref="E88:F88"/>
    <mergeCell ref="E89:F89"/>
    <mergeCell ref="E90:F90"/>
    <mergeCell ref="E91:F91"/>
    <mergeCell ref="E92:F92"/>
    <mergeCell ref="E103:F103"/>
    <mergeCell ref="E104:F104"/>
    <mergeCell ref="E105:F105"/>
    <mergeCell ref="E106:F106"/>
    <mergeCell ref="E107:F107"/>
    <mergeCell ref="E98:F98"/>
  </mergeCells>
  <phoneticPr fontId="0" type="noConversion"/>
  <pageMargins left="0.43" right="0.39370078740157483" top="0.28999999999999998" bottom="0.39370078740157483" header="0" footer="0"/>
  <pageSetup paperSize="9" scale="75" orientation="portrait" r:id="rId1"/>
  <headerFooter alignWithMargins="0"/>
  <rowBreaks count="2" manualBreakCount="2">
    <brk id="67" max="16383" man="1"/>
    <brk id="2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RePack by Diakov</cp:lastModifiedBy>
  <cp:lastPrinted>2021-03-03T08:56:14Z</cp:lastPrinted>
  <dcterms:created xsi:type="dcterms:W3CDTF">2009-02-13T09:10:05Z</dcterms:created>
  <dcterms:modified xsi:type="dcterms:W3CDTF">2021-03-04T08:07:29Z</dcterms:modified>
</cp:coreProperties>
</file>