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L67" i="1" l="1"/>
  <c r="K67" i="1"/>
  <c r="J67" i="1"/>
  <c r="K66" i="1"/>
  <c r="K65" i="1"/>
  <c r="L64" i="1"/>
  <c r="K64" i="1"/>
  <c r="J64" i="1"/>
  <c r="K63" i="1"/>
  <c r="L62" i="1"/>
  <c r="K62" i="1"/>
  <c r="J62" i="1"/>
  <c r="K61" i="1"/>
  <c r="K60" i="1"/>
  <c r="L59" i="1"/>
  <c r="K59" i="1"/>
  <c r="J59" i="1"/>
  <c r="K58" i="1"/>
  <c r="L57" i="1"/>
  <c r="K57" i="1"/>
  <c r="J57" i="1"/>
  <c r="K56" i="1"/>
  <c r="K55" i="1"/>
  <c r="L54" i="1"/>
  <c r="K54" i="1"/>
  <c r="J54" i="1"/>
  <c r="K53" i="1"/>
  <c r="K52" i="1"/>
  <c r="K51" i="1"/>
  <c r="K50" i="1"/>
  <c r="L49" i="1"/>
  <c r="K49" i="1"/>
  <c r="J49" i="1"/>
  <c r="K48" i="1"/>
  <c r="K47" i="1"/>
  <c r="K46" i="1"/>
  <c r="L45" i="1"/>
  <c r="K45" i="1"/>
  <c r="J45" i="1"/>
  <c r="K44" i="1"/>
  <c r="K43" i="1"/>
  <c r="L42" i="1"/>
  <c r="K42" i="1"/>
  <c r="J42" i="1"/>
  <c r="K41" i="1"/>
  <c r="L40" i="1"/>
  <c r="K40" i="1"/>
  <c r="J40" i="1"/>
  <c r="K39" i="1"/>
  <c r="K38" i="1"/>
  <c r="L37" i="1"/>
  <c r="K37" i="1"/>
  <c r="J37" i="1"/>
  <c r="K36" i="1"/>
  <c r="K35" i="1"/>
  <c r="L34" i="1"/>
  <c r="K34" i="1"/>
  <c r="J34" i="1"/>
  <c r="K33" i="1"/>
  <c r="K32" i="1"/>
  <c r="L31" i="1"/>
  <c r="K31" i="1"/>
  <c r="J31" i="1"/>
  <c r="K30" i="1"/>
  <c r="L29" i="1"/>
  <c r="K29" i="1"/>
  <c r="J29" i="1"/>
  <c r="K28" i="1"/>
  <c r="L27" i="1"/>
  <c r="K27" i="1"/>
  <c r="J27" i="1"/>
  <c r="K26" i="1"/>
  <c r="L25" i="1"/>
  <c r="K25" i="1"/>
  <c r="J25" i="1"/>
  <c r="K24" i="1"/>
  <c r="K23" i="1"/>
  <c r="K22" i="1"/>
  <c r="L21" i="1"/>
  <c r="K21" i="1"/>
  <c r="J21" i="1"/>
  <c r="L20" i="1"/>
  <c r="K20" i="1"/>
  <c r="J20" i="1"/>
  <c r="K19" i="1"/>
  <c r="K18" i="1"/>
  <c r="K17" i="1"/>
  <c r="L311" i="1"/>
  <c r="K311" i="1"/>
  <c r="J311" i="1"/>
  <c r="K310" i="1"/>
  <c r="K309" i="1"/>
  <c r="K308" i="1"/>
  <c r="K307" i="1"/>
  <c r="K306" i="1"/>
  <c r="K305" i="1"/>
  <c r="K304" i="1"/>
  <c r="L303" i="1"/>
  <c r="K303" i="1"/>
  <c r="J303" i="1"/>
  <c r="K302" i="1"/>
  <c r="K301" i="1"/>
  <c r="K300" i="1"/>
  <c r="K299" i="1"/>
  <c r="K298" i="1"/>
  <c r="K297" i="1"/>
  <c r="L296" i="1"/>
  <c r="K296" i="1"/>
  <c r="J296" i="1"/>
  <c r="K295" i="1"/>
  <c r="K294" i="1"/>
  <c r="K293" i="1"/>
  <c r="K292" i="1"/>
  <c r="K291" i="1"/>
  <c r="K290" i="1"/>
  <c r="L289" i="1"/>
  <c r="K289" i="1"/>
  <c r="J289" i="1"/>
  <c r="K288" i="1"/>
  <c r="K287" i="1"/>
  <c r="K286" i="1"/>
  <c r="K285" i="1"/>
  <c r="K284" i="1"/>
  <c r="L283" i="1"/>
  <c r="K283" i="1"/>
  <c r="J283" i="1"/>
  <c r="K282" i="1"/>
  <c r="K281" i="1"/>
  <c r="K280" i="1"/>
  <c r="K279" i="1"/>
  <c r="K278" i="1"/>
  <c r="K277" i="1"/>
  <c r="L276" i="1"/>
  <c r="K276" i="1"/>
  <c r="J276" i="1"/>
  <c r="K275" i="1"/>
  <c r="K274" i="1"/>
  <c r="K273" i="1"/>
  <c r="K272" i="1"/>
  <c r="K271" i="1"/>
  <c r="K270" i="1"/>
  <c r="K269" i="1"/>
  <c r="L268" i="1"/>
  <c r="K268" i="1"/>
  <c r="J268" i="1"/>
  <c r="K267" i="1"/>
  <c r="K266" i="1"/>
  <c r="K265" i="1"/>
  <c r="L264" i="1"/>
  <c r="K264" i="1"/>
  <c r="J264" i="1"/>
  <c r="K263" i="1"/>
  <c r="K262" i="1"/>
  <c r="K261" i="1"/>
  <c r="L260" i="1"/>
  <c r="K260" i="1"/>
  <c r="J260" i="1"/>
  <c r="K259" i="1"/>
  <c r="K258" i="1"/>
  <c r="K257" i="1"/>
  <c r="L256" i="1"/>
  <c r="K256" i="1"/>
  <c r="J256" i="1"/>
  <c r="K255" i="1"/>
  <c r="K254" i="1"/>
  <c r="K253" i="1"/>
  <c r="L252" i="1"/>
  <c r="K252" i="1"/>
  <c r="J252" i="1"/>
  <c r="K251" i="1"/>
  <c r="K250" i="1"/>
  <c r="K249" i="1"/>
  <c r="L248" i="1"/>
  <c r="K248" i="1"/>
  <c r="J248" i="1"/>
  <c r="L247" i="1"/>
  <c r="K247" i="1"/>
  <c r="J247" i="1"/>
  <c r="K246" i="1"/>
  <c r="K245" i="1"/>
  <c r="K244" i="1"/>
  <c r="K243" i="1"/>
  <c r="K242" i="1"/>
  <c r="K241" i="1"/>
  <c r="K240" i="1"/>
  <c r="L239" i="1"/>
  <c r="K239" i="1"/>
  <c r="J239" i="1"/>
  <c r="K238" i="1"/>
  <c r="K237" i="1"/>
  <c r="K236" i="1"/>
  <c r="K235" i="1"/>
  <c r="L234" i="1"/>
  <c r="K234" i="1"/>
  <c r="J234" i="1"/>
  <c r="K233" i="1"/>
  <c r="K232" i="1"/>
  <c r="K231" i="1"/>
  <c r="L230" i="1"/>
  <c r="K230" i="1"/>
  <c r="J230" i="1"/>
  <c r="K229" i="1"/>
  <c r="K228" i="1"/>
  <c r="K227" i="1"/>
  <c r="K226" i="1"/>
  <c r="K225" i="1"/>
  <c r="K224" i="1"/>
  <c r="L223" i="1"/>
  <c r="K223" i="1"/>
  <c r="J223" i="1"/>
  <c r="K222" i="1"/>
  <c r="K221" i="1"/>
  <c r="K220" i="1"/>
  <c r="L219" i="1"/>
  <c r="K219" i="1"/>
  <c r="J219" i="1"/>
  <c r="K218" i="1"/>
  <c r="K217" i="1"/>
  <c r="K216" i="1"/>
  <c r="L215" i="1"/>
  <c r="K215" i="1"/>
  <c r="J215" i="1"/>
  <c r="K214" i="1"/>
  <c r="K213" i="1"/>
  <c r="K212" i="1"/>
  <c r="K211" i="1"/>
  <c r="K210" i="1"/>
  <c r="K209" i="1"/>
  <c r="L208" i="1"/>
  <c r="K208" i="1"/>
  <c r="J208" i="1"/>
  <c r="K207" i="1"/>
  <c r="K206" i="1"/>
  <c r="K205" i="1"/>
  <c r="L204" i="1"/>
  <c r="K204" i="1"/>
  <c r="J204" i="1"/>
  <c r="K203" i="1"/>
  <c r="K202" i="1"/>
  <c r="K201" i="1"/>
  <c r="K200" i="1"/>
  <c r="K199" i="1"/>
  <c r="K198" i="1"/>
  <c r="K197" i="1"/>
  <c r="L196" i="1"/>
  <c r="K196" i="1"/>
  <c r="J196" i="1"/>
  <c r="K195" i="1"/>
  <c r="K194" i="1"/>
  <c r="K193" i="1"/>
  <c r="K192" i="1"/>
  <c r="K191" i="1"/>
  <c r="K190" i="1"/>
  <c r="L189" i="1"/>
  <c r="K189" i="1"/>
  <c r="J189" i="1"/>
  <c r="K188" i="1"/>
  <c r="K187" i="1"/>
  <c r="K186" i="1"/>
  <c r="K185" i="1"/>
  <c r="K184" i="1"/>
  <c r="L183" i="1"/>
  <c r="K183" i="1"/>
  <c r="J183" i="1"/>
  <c r="K182" i="1"/>
  <c r="K181" i="1"/>
  <c r="K180" i="1"/>
  <c r="K179" i="1"/>
  <c r="K178" i="1"/>
  <c r="K177" i="1"/>
  <c r="K176" i="1"/>
  <c r="L175" i="1"/>
  <c r="K175" i="1"/>
  <c r="J175" i="1"/>
  <c r="K174" i="1"/>
  <c r="K173" i="1"/>
  <c r="L172" i="1"/>
  <c r="K172" i="1"/>
  <c r="J172" i="1"/>
  <c r="L171" i="1"/>
  <c r="K171" i="1"/>
  <c r="J171" i="1"/>
  <c r="K170" i="1"/>
  <c r="K169" i="1"/>
  <c r="K168" i="1"/>
  <c r="K167" i="1"/>
  <c r="K166" i="1"/>
  <c r="K165" i="1"/>
  <c r="L164" i="1"/>
  <c r="K164" i="1"/>
  <c r="J164" i="1"/>
  <c r="K163" i="1"/>
  <c r="K162" i="1"/>
  <c r="K161" i="1"/>
  <c r="L160" i="1"/>
  <c r="K160" i="1"/>
  <c r="J160" i="1"/>
  <c r="K159" i="1"/>
  <c r="K158" i="1"/>
  <c r="K157" i="1"/>
  <c r="K156" i="1"/>
  <c r="L155" i="1"/>
  <c r="K155" i="1"/>
  <c r="J155" i="1"/>
  <c r="K154" i="1"/>
  <c r="K153" i="1"/>
  <c r="K152" i="1"/>
  <c r="K151" i="1"/>
  <c r="L150" i="1"/>
  <c r="K150" i="1"/>
  <c r="J150" i="1"/>
  <c r="K149" i="1"/>
  <c r="K148" i="1"/>
  <c r="K147" i="1"/>
  <c r="K146" i="1"/>
  <c r="K145" i="1"/>
  <c r="L144" i="1"/>
  <c r="K144" i="1"/>
  <c r="J144" i="1"/>
  <c r="K143" i="1"/>
  <c r="K142" i="1"/>
  <c r="K141" i="1"/>
  <c r="K140" i="1"/>
  <c r="K139" i="1"/>
  <c r="L138" i="1"/>
  <c r="K138" i="1"/>
  <c r="J138" i="1"/>
  <c r="K137" i="1"/>
  <c r="K136" i="1"/>
  <c r="K135" i="1"/>
  <c r="K134" i="1"/>
  <c r="K133" i="1"/>
  <c r="K132" i="1"/>
  <c r="L131" i="1"/>
  <c r="K131" i="1"/>
  <c r="J131" i="1"/>
  <c r="K130" i="1"/>
  <c r="K129" i="1"/>
  <c r="K128" i="1"/>
  <c r="K127" i="1"/>
  <c r="L126" i="1"/>
  <c r="K126" i="1"/>
  <c r="J126" i="1"/>
  <c r="K125" i="1"/>
  <c r="K124" i="1"/>
  <c r="K123" i="1"/>
  <c r="L122" i="1"/>
  <c r="K122" i="1"/>
  <c r="J122" i="1"/>
  <c r="K121" i="1"/>
  <c r="K120" i="1"/>
  <c r="L119" i="1"/>
  <c r="K119" i="1"/>
  <c r="J119" i="1"/>
  <c r="L118" i="1"/>
  <c r="K118" i="1"/>
  <c r="J118" i="1"/>
  <c r="K117" i="1"/>
  <c r="K116" i="1"/>
  <c r="K115" i="1"/>
  <c r="L114" i="1"/>
  <c r="K114" i="1"/>
  <c r="J114" i="1"/>
  <c r="K113" i="1"/>
  <c r="K112" i="1"/>
  <c r="L111" i="1"/>
  <c r="K111" i="1"/>
  <c r="J111" i="1"/>
  <c r="L110" i="1"/>
  <c r="K110" i="1"/>
  <c r="J110" i="1"/>
  <c r="L109" i="1"/>
  <c r="K109" i="1"/>
  <c r="J109" i="1"/>
  <c r="K108" i="1"/>
  <c r="K107" i="1"/>
  <c r="K106" i="1"/>
  <c r="L105" i="1"/>
  <c r="K105" i="1"/>
  <c r="J105" i="1"/>
  <c r="L104" i="1"/>
  <c r="K104" i="1"/>
  <c r="J104" i="1"/>
  <c r="L103" i="1"/>
  <c r="K103" i="1"/>
  <c r="J103" i="1"/>
  <c r="K102" i="1"/>
  <c r="K101" i="1"/>
  <c r="L100" i="1"/>
  <c r="K100" i="1"/>
  <c r="J100" i="1"/>
  <c r="L99" i="1"/>
  <c r="K99" i="1"/>
  <c r="J99" i="1"/>
  <c r="K98" i="1"/>
  <c r="K97" i="1"/>
  <c r="L96" i="1"/>
  <c r="K96" i="1"/>
  <c r="J96" i="1"/>
  <c r="L95" i="1"/>
  <c r="K95" i="1"/>
  <c r="J95" i="1"/>
  <c r="L94" i="1"/>
  <c r="K94" i="1"/>
  <c r="J94" i="1"/>
  <c r="K93" i="1"/>
  <c r="K92" i="1"/>
  <c r="K91" i="1"/>
  <c r="K90" i="1"/>
  <c r="K89" i="1"/>
  <c r="K88" i="1"/>
  <c r="L87" i="1"/>
  <c r="K87" i="1"/>
  <c r="J87" i="1"/>
  <c r="L86" i="1"/>
  <c r="K86" i="1"/>
  <c r="J86" i="1"/>
  <c r="L85" i="1"/>
  <c r="K85" i="1"/>
  <c r="J85" i="1"/>
  <c r="K84" i="1"/>
  <c r="K83" i="1"/>
  <c r="K82" i="1"/>
  <c r="K81" i="1"/>
  <c r="K80" i="1"/>
  <c r="K79" i="1"/>
  <c r="K78" i="1"/>
  <c r="L340" i="1"/>
  <c r="K340" i="1"/>
  <c r="K339" i="1"/>
  <c r="K338" i="1"/>
  <c r="K337" i="1"/>
  <c r="L344" i="1"/>
  <c r="K344" i="1"/>
  <c r="K343" i="1"/>
  <c r="K342" i="1"/>
  <c r="K341" i="1"/>
  <c r="J335" i="1"/>
  <c r="J336" i="1"/>
  <c r="J334" i="1"/>
  <c r="J322" i="1" s="1"/>
  <c r="J332" i="1"/>
  <c r="J327" i="1"/>
  <c r="H314" i="1"/>
  <c r="I314" i="1"/>
  <c r="H322" i="1"/>
  <c r="I322" i="1"/>
  <c r="K326" i="1"/>
  <c r="K327" i="1"/>
  <c r="L327" i="1"/>
  <c r="K331" i="1"/>
  <c r="K332" i="1"/>
  <c r="L332" i="1"/>
</calcChain>
</file>

<file path=xl/sharedStrings.xml><?xml version="1.0" encoding="utf-8"?>
<sst xmlns="http://schemas.openxmlformats.org/spreadsheetml/2006/main" count="1971" uniqueCount="625">
  <si>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</si>
  <si>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</si>
  <si>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</si>
  <si>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</si>
  <si>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</si>
  <si>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</si>
  <si>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</si>
  <si>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</si>
  <si>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</si>
  <si>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</si>
  <si>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</si>
  <si>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</si>
  <si>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</si>
  <si>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</si>
  <si>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</si>
  <si>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</si>
  <si>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</si>
  <si>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</si>
  <si>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</si>
  <si>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</si>
  <si>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</si>
  <si>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</si>
  <si>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</si>
  <si>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</si>
  <si>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</si>
  <si>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</si>
  <si>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</si>
  <si>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</si>
  <si>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</si>
  <si>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</si>
  <si>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</si>
  <si>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</si>
  <si>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</si>
  <si>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</si>
  <si>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</si>
  <si>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</si>
  <si>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</si>
  <si>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</si>
  <si>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</si>
  <si>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</si>
  <si>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</si>
  <si>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</si>
  <si>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</si>
  <si>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</si>
  <si>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</si>
  <si>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</si>
  <si>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</si>
  <si>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</si>
  <si>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</si>
  <si>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</si>
  <si>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</si>
  <si>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</si>
  <si>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</si>
  <si>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</si>
  <si>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</si>
  <si>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</si>
  <si>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</si>
  <si>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</si>
  <si>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Полавского сельского поселения</t>
  </si>
  <si>
    <t>01 июля 2021 г.</t>
  </si>
  <si>
    <t>04198174</t>
  </si>
  <si>
    <t>Администрация Полавского сельского поселения</t>
  </si>
  <si>
    <t>641</t>
  </si>
  <si>
    <t>5312004507</t>
  </si>
  <si>
    <t>КВАРТАЛ</t>
  </si>
  <si>
    <t>01.07.2021</t>
  </si>
  <si>
    <t>3</t>
  </si>
  <si>
    <t>49630419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</si>
  <si>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</si>
  <si>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</si>
  <si>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</si>
  <si>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</si>
  <si>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</si>
  <si>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</si>
  <si>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</si>
  <si>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</si>
  <si>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</si>
  <si>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</si>
  <si>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</si>
  <si>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</si>
  <si>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</si>
  <si>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</si>
  <si>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</si>
  <si>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</si>
  <si>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</si>
  <si>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</si>
  <si>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</si>
  <si>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</si>
  <si>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</si>
  <si>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</si>
  <si>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</si>
  <si>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</si>
  <si>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</si>
  <si>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</si>
  <si>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</si>
  <si>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</si>
  <si>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</si>
  <si>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</si>
  <si>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Расходы на обеспечение деятельности органов местного самоуправления сельского поселения, не отнесенные к муниципальным программам Полавского сельского поселения</t>
  </si>
  <si>
    <t>i4_00001029200000000000</t>
  </si>
  <si>
    <t>9200000000</t>
  </si>
  <si>
    <t>Глава Полавского сельского поселения</t>
  </si>
  <si>
    <t>i4_00001029210000000000</t>
  </si>
  <si>
    <t>9210000000</t>
  </si>
  <si>
    <t>Расходы на обеспечение функций муниципальных органов</t>
  </si>
  <si>
    <t>i5_00001029210001000000</t>
  </si>
  <si>
    <t>9210001000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</si>
  <si>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</si>
  <si>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i6_00001029210001000100</t>
  </si>
  <si>
    <t>100</t>
  </si>
  <si>
    <t>Расходы на выплаты персоналу государственных (муниципальных) органов</t>
  </si>
  <si>
    <t>i6_00001029210001000120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</si>
  <si>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</si>
  <si>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</si>
  <si>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</si>
  <si>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</si>
  <si>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</si>
  <si>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</si>
  <si>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</si>
  <si>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</si>
  <si>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</si>
  <si>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</si>
  <si>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i4_00001049200000000000</t>
  </si>
  <si>
    <t>Центральный аппарат</t>
  </si>
  <si>
    <t>i4_00001049220000000000</t>
  </si>
  <si>
    <t>9220000000</t>
  </si>
  <si>
    <t>i5_00001049220001000000</t>
  </si>
  <si>
    <t>9220001000</t>
  </si>
  <si>
    <t>i6_00001049220001000100</t>
  </si>
  <si>
    <t>i6_00001049220001000120</t>
  </si>
  <si>
    <t>Закупка товаров, работ и услуг для обеспечения государственных (муниципальных) нужд</t>
  </si>
  <si>
    <t>i6_00001049220001000200</t>
  </si>
  <si>
    <t>Иные закупки товаров, работ и услуг для обеспечения государственных (муниципальных) нужд</t>
  </si>
  <si>
    <t>i6_00001049220001000240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</si>
  <si>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</si>
  <si>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</si>
  <si>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</si>
  <si>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</si>
  <si>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</si>
  <si>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</si>
  <si>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i6_00001049220001000800</t>
  </si>
  <si>
    <t>800</t>
  </si>
  <si>
    <t>Уплата налогов, сборов и иных платежей</t>
  </si>
  <si>
    <t>i6_00001049220001000850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</si>
  <si>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</si>
  <si>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</si>
  <si>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</si>
  <si>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</si>
  <si>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</si>
  <si>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</si>
  <si>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</si>
  <si>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</si>
  <si>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i5_00001049220042020000</t>
  </si>
  <si>
    <t>9220042020</t>
  </si>
  <si>
    <t>i6_00001049220042020100</t>
  </si>
  <si>
    <t>i6_00001049220042020120</t>
  </si>
  <si>
    <t>i6_00001049220042020200</t>
  </si>
  <si>
    <t>i6_00001049220042020240</t>
  </si>
  <si>
    <t>Расходы по содержанию штатных единиц, осуществляющих отдельные государственные полномочия области по реализации деятельности по сбору и транспортированию твердых коммунальных отходов</t>
  </si>
  <si>
    <t>i5_00001049220070280000</t>
  </si>
  <si>
    <t>9220070280</t>
  </si>
  <si>
    <t>i6_00001049220070280100</t>
  </si>
  <si>
    <t>i6_00001049220070280120</t>
  </si>
  <si>
    <t>i6_00001049220070280200</t>
  </si>
  <si>
    <t>i6_00001049220070280240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</si>
  <si>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</si>
  <si>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i5_00001049220070650000</t>
  </si>
  <si>
    <t>9220070650</t>
  </si>
  <si>
    <t>i6_00001049220070650200</t>
  </si>
  <si>
    <t>i6_00001049220070650240</t>
  </si>
  <si>
    <t>Резервные фонды</t>
  </si>
  <si>
    <t>i3_00001110000000000000</t>
  </si>
  <si>
    <t>0111</t>
  </si>
  <si>
    <t>Прочие расходы, не отнесенные к муниципальным программам Полавского сельского поселения</t>
  </si>
  <si>
    <t>i4_00001119300000000000</t>
  </si>
  <si>
    <t>9300000000</t>
  </si>
  <si>
    <t>Резервные фонды местных администраций</t>
  </si>
  <si>
    <t>i5_00001119300026010000</t>
  </si>
  <si>
    <t>9300026010</t>
  </si>
  <si>
    <t>i6_00001119300026010800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</si>
  <si>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</si>
  <si>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</si>
  <si>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</si>
  <si>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</si>
  <si>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</si>
  <si>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Муниципальная программа Полавского сельского поселения «Противодействия коррупции в органах местного самоуправления Полавского сельского поселения на 2020 – 2025  годы»</t>
  </si>
  <si>
    <t>i4_00001130200000000000</t>
  </si>
  <si>
    <t>0200000000</t>
  </si>
  <si>
    <t>Повышение профессиональной компетентности муниципальных служащих и осуществление просветительской работы по вопросам противодействия коррупции в органах местного самоуправления</t>
  </si>
  <si>
    <t>i4_00001130200100000000</t>
  </si>
  <si>
    <t>0200100000</t>
  </si>
  <si>
    <t>Реализация мероприятий по противодействию коррупции в органах местного самоуправления</t>
  </si>
  <si>
    <t>i5_00001130200123010000</t>
  </si>
  <si>
    <t>0200123010</t>
  </si>
  <si>
    <t>i6_00001130200123010200</t>
  </si>
  <si>
    <t>i6_00001130200123010240</t>
  </si>
  <si>
    <t>Муниципальная программа Полавского сельского поселения «Управление муниципальными финансами Полавского сельского поселения на 2020-2025 годы»</t>
  </si>
  <si>
    <t>i4_00001130300000000000</t>
  </si>
  <si>
    <t>0300000000</t>
  </si>
  <si>
    <t>Подпрограмма «Финансовое обеспечение переданных полномочий» муниципальной программы Полавского сельского поселения «Управление муниципальными финансами Полавского сельского поселения на 2020-2025 годы»</t>
  </si>
  <si>
    <t>i4_00001130330000000000</t>
  </si>
  <si>
    <t>0330000000</t>
  </si>
  <si>
    <t>Реализация мероприятий по предоставлению иных межбюджетных  трансфертов муниципальному району по выполнению полномочий поселения</t>
  </si>
  <si>
    <t>i4_00001130330200000000</t>
  </si>
  <si>
    <t>0330200000</t>
  </si>
  <si>
    <t>Расходы по содержанию штатных единиц на осуществление полномочий по решению вопросов местного значения поселений</t>
  </si>
  <si>
    <t>i5_00001130330262010000</t>
  </si>
  <si>
    <t>0330262010</t>
  </si>
  <si>
    <t>Межбюджетные трансферты</t>
  </si>
  <si>
    <t>i6_00001130330262010500</t>
  </si>
  <si>
    <t>Иные межбюджетные трансферты</t>
  </si>
  <si>
    <t>540</t>
  </si>
  <si>
    <t>Муниципальная программа Полавского сельского поселения «Информатизация Полавского сельского поселения на 2019-2025 годы»</t>
  </si>
  <si>
    <t>i4_00001131100000000000</t>
  </si>
  <si>
    <t>1100000000</t>
  </si>
  <si>
    <t>Повышение эффективности деятельности органа местного самоуправления на основе развития информационно-коммуникационных технологий</t>
  </si>
  <si>
    <t>i4_00001131100100000000</t>
  </si>
  <si>
    <t>1100100000</t>
  </si>
  <si>
    <t>Доступность информационных ресурсов и развитие информационно-коммуникационных технологий</t>
  </si>
  <si>
    <t>i5_00001131100123180000</t>
  </si>
  <si>
    <t>1100123180</t>
  </si>
  <si>
    <t>i6_00001131100123180200</t>
  </si>
  <si>
    <t>i6_00001131100123180240</t>
  </si>
  <si>
    <t>Муниципальная программа Полавского сельского поселения  «Развитие и совершенствование форм местного самоуправления на территории Полавского сельского поселения на 2020 - 2025 годы»</t>
  </si>
  <si>
    <t>i4_00001131300000000000</t>
  </si>
  <si>
    <t>1300000000</t>
  </si>
  <si>
    <t>Стимулирование деятельности ТОС</t>
  </si>
  <si>
    <t>i4_00001131300100000000</t>
  </si>
  <si>
    <t>1300100000</t>
  </si>
  <si>
    <t>Организация и проведение конкурса "Лучшее территориальное общественное самоуправление"</t>
  </si>
  <si>
    <t>i5_00001131300123210000</t>
  </si>
  <si>
    <t>1300123210</t>
  </si>
  <si>
    <t>Социальное обеспечение и иные выплаты населению</t>
  </si>
  <si>
    <t>i6_00001131300123210300</t>
  </si>
  <si>
    <t>300</t>
  </si>
  <si>
    <t>Иные выплаты населению</t>
  </si>
  <si>
    <t>360</t>
  </si>
  <si>
    <t>i4_00001139300000000000</t>
  </si>
  <si>
    <t>Расходы по исполнению судебных актов</t>
  </si>
  <si>
    <t>i5_00001139300026040000</t>
  </si>
  <si>
    <t>9300026040</t>
  </si>
  <si>
    <t>i6_00001139300026040800</t>
  </si>
  <si>
    <t>Исполнение судебных актов</t>
  </si>
  <si>
    <t>i6_00001139300026040830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</si>
  <si>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</si>
  <si>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</si>
  <si>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</si>
  <si>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Компенсация расходов, связанных с осуществлением полномочий старост Полавского сельского поселения</t>
  </si>
  <si>
    <t>i5_00001139300026090000</t>
  </si>
  <si>
    <t>9300026090</t>
  </si>
  <si>
    <t>i6_00001139300026090100</t>
  </si>
  <si>
    <t>i6_00001139300026090120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</si>
  <si>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</si>
  <si>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</si>
  <si>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</si>
  <si>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</si>
  <si>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</si>
  <si>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</si>
  <si>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</si>
  <si>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</si>
  <si>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i4_00002039300000000000</t>
  </si>
  <si>
    <t>Осуществление первичного воинского учета на территориях, где отсутствуют военные комиссариаты</t>
  </si>
  <si>
    <t>i5_00002039300051180000</t>
  </si>
  <si>
    <t>9300051180</t>
  </si>
  <si>
    <t>i6_00002039300051180100</t>
  </si>
  <si>
    <t>i6_00002039300051180120</t>
  </si>
  <si>
    <t>i6_00002039300051180200</t>
  </si>
  <si>
    <t>i6_00002039300051180240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</si>
  <si>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</si>
  <si>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</si>
  <si>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</si>
  <si>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</si>
  <si>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</si>
  <si>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</si>
  <si>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Полавского сельского поселения «Благоустройство территории Полавского сельского поселения на 2020-2025 годы»</t>
  </si>
  <si>
    <t>i4_00003100400000000000</t>
  </si>
  <si>
    <t>0400000000</t>
  </si>
  <si>
    <t>Повышение уровня благоустройства Полавского сельского поселения</t>
  </si>
  <si>
    <t>i4_00003100400100000000</t>
  </si>
  <si>
    <t>0400100000</t>
  </si>
  <si>
    <t>Реализация прочих мероприятий повышения уровня благоустройства Полавского сельского поселения</t>
  </si>
  <si>
    <t>i5_00003100400123100000</t>
  </si>
  <si>
    <t>0400123100</t>
  </si>
  <si>
    <t>i6_00003100400123100200</t>
  </si>
  <si>
    <t>i6_00003100400123100240</t>
  </si>
  <si>
    <t>Муниципальная программа Полавского сельского поселения «Обеспечение первичных мер пожарной безопасности  в границах населенных пунктов Полавского сельского поселения на 2020-2025 годы»</t>
  </si>
  <si>
    <t>i4_00003100500000000000</t>
  </si>
  <si>
    <t>0500000000</t>
  </si>
  <si>
    <t>Повышение обеспечения в Полавском сельском поселении первичных мер пожарной безопасности и обучение мерам пожарной безопасности</t>
  </si>
  <si>
    <t>i4_00003100500100000000</t>
  </si>
  <si>
    <t>0500100000</t>
  </si>
  <si>
    <t>Реализация мероприятий по обеспечению пожарной безопасности</t>
  </si>
  <si>
    <t>i5_00003100500123030000</t>
  </si>
  <si>
    <t>0500123030</t>
  </si>
  <si>
    <t>i6_00003100500123030200</t>
  </si>
  <si>
    <t>i6_00003100500123030240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</si>
  <si>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</si>
  <si>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</si>
  <si>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</si>
  <si>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Муниципальная программа Полавского сельского поселения «О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Полавского сельского поселения на 2020-2025 годы»</t>
  </si>
  <si>
    <t>i4_00003140900000000000</t>
  </si>
  <si>
    <t>0900000000</t>
  </si>
  <si>
    <t>Развитие системы добровольных народных дружин по предупреждению нарушений общественного порядка работ</t>
  </si>
  <si>
    <t>i4_00003140900200000000</t>
  </si>
  <si>
    <t>0900200000</t>
  </si>
  <si>
    <t>Денежное поощрение по итогам дежурств работы добровольной народной дружины Полавского сельского поселения</t>
  </si>
  <si>
    <t>i5_00003140900223170000</t>
  </si>
  <si>
    <t>0900223170</t>
  </si>
  <si>
    <t>i6_00003140900223170100</t>
  </si>
  <si>
    <t>i6_00003140900223170120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</si>
  <si>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</si>
  <si>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</si>
  <si>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</si>
  <si>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</si>
  <si>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</si>
  <si>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</si>
  <si>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Муниципальная программа Полавского сельского поселения «Устойчивое развитие территории Полавского сельского поселения на 2020-2025 годы»</t>
  </si>
  <si>
    <t>i4_00004050800000000000</t>
  </si>
  <si>
    <t>0800000000</t>
  </si>
  <si>
    <t>Повышение уровня комплексного обустройства населенных пунктов объектами социальной и инженерной инфраструктуры</t>
  </si>
  <si>
    <t>i4_00004050800100000000</t>
  </si>
  <si>
    <t>0800100000</t>
  </si>
  <si>
    <t>Грантовая поддержка местных инициатив граждан Полавского сельского поселения</t>
  </si>
  <si>
    <t>i5_00004050800175764000</t>
  </si>
  <si>
    <t>0800175764</t>
  </si>
  <si>
    <t>i6_00004050800175764200</t>
  </si>
  <si>
    <t>i6_00004050800175764240</t>
  </si>
  <si>
    <t>Софинансирование грантовой поддержки местных инициатив граждан Полавского сельского поселения</t>
  </si>
  <si>
    <t>i5_000040508001S5764000</t>
  </si>
  <si>
    <t>08001S5764</t>
  </si>
  <si>
    <t>i6_000040508001S5764200</t>
  </si>
  <si>
    <t>i6_000040508001S5764240</t>
  </si>
  <si>
    <t>Дорожное хозяйство (дорожные фонды)</t>
  </si>
  <si>
    <t>i3_00004090000000000000</t>
  </si>
  <si>
    <t>0409</t>
  </si>
  <si>
    <t>Муниципальная программа Полавского сельского поселения «Развитие, ремонт и содержание автомобильных дорог общего пользования местного значения, в границах населенных пунктов, проездов, тротуаров и общественных территорий в Полавском сельском поселении на 2020 -2025 годы»</t>
  </si>
  <si>
    <t>i4_00004090600000000000</t>
  </si>
  <si>
    <t>0600000000</t>
  </si>
  <si>
    <t>Обеспечение качественного состояния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</si>
  <si>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i4_00004090600100000000</t>
  </si>
  <si>
    <t>0600100000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</si>
  <si>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</si>
  <si>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i5_00004090600123040000</t>
  </si>
  <si>
    <t>0600123040</t>
  </si>
  <si>
    <t>i6_00004090600123040200</t>
  </si>
  <si>
    <t>i6_00004090600123040240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</si>
  <si>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 за счет субсидии</t>
  </si>
  <si>
    <t>i5_00004090600171520000</t>
  </si>
  <si>
    <t>0600171520</t>
  </si>
  <si>
    <t>i6_00004090600171520200</t>
  </si>
  <si>
    <t>i6_00004090600171520240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</si>
  <si>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</si>
  <si>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i5_000040906001S1520000</t>
  </si>
  <si>
    <t>06001S1520</t>
  </si>
  <si>
    <t>i6_000040906001S1520200</t>
  </si>
  <si>
    <t>i6_000040906001S1520240</t>
  </si>
  <si>
    <t>Другие вопросы в области национальной экономики</t>
  </si>
  <si>
    <t>i3_00004120000000000000</t>
  </si>
  <si>
    <t>0412</t>
  </si>
  <si>
    <t>Муниципальная программа Полавского сельского поселения «Градостроительная деятельность в Полавском сельском поселении на 2019-2023 годы»</t>
  </si>
  <si>
    <t>i4_00004121200000000000</t>
  </si>
  <si>
    <t>1200000000</t>
  </si>
  <si>
    <t>Создание условий для устойчивого развития территории сельского поселения</t>
  </si>
  <si>
    <t>i4_00004121200100000000</t>
  </si>
  <si>
    <t>1200100000</t>
  </si>
  <si>
    <t>Территориальное планирование, территориальное зонирование и нормы,  регулирующие использование земель Полавского сельского поселения</t>
  </si>
  <si>
    <t>i5_00004121200123190000</t>
  </si>
  <si>
    <t>1200123190</t>
  </si>
  <si>
    <t>i6_00004121200123190200</t>
  </si>
  <si>
    <t>i6_00004121200123190240</t>
  </si>
  <si>
    <t>Описание границ населенных пунктов в координатах характерных точек</t>
  </si>
  <si>
    <t>i5_00004121200123200000</t>
  </si>
  <si>
    <t>1200123200</t>
  </si>
  <si>
    <t>i6_00004121200123200200</t>
  </si>
  <si>
    <t>i6_00004121200123200240</t>
  </si>
  <si>
    <t>i4_00004129300000000000</t>
  </si>
  <si>
    <t>Приобретение права муниципальной собственности в Полавском сельском поселении</t>
  </si>
  <si>
    <t>i5_00004129300026080000</t>
  </si>
  <si>
    <t>9300026080</t>
  </si>
  <si>
    <t>i6_00004129300026080200</t>
  </si>
  <si>
    <t>i6_00004129300026080240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</si>
  <si>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</si>
  <si>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</si>
  <si>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</si>
  <si>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</si>
  <si>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</si>
  <si>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</si>
  <si>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i4_00005030400000000000</t>
  </si>
  <si>
    <t>i4_00005030400100000000</t>
  </si>
  <si>
    <t>Освещение улиц Полавского сельского поселения</t>
  </si>
  <si>
    <t>i5_00005030400123090000</t>
  </si>
  <si>
    <t>0400123090</t>
  </si>
  <si>
    <t>i6_00005030400123090200</t>
  </si>
  <si>
    <t>i6_00005030400123090240</t>
  </si>
  <si>
    <t>i5_00005030400123100000</t>
  </si>
  <si>
    <t>i6_00005030400123100200</t>
  </si>
  <si>
    <t>i6_00005030400123100240</t>
  </si>
  <si>
    <t>Озеленение территории Полавского сельского поселения</t>
  </si>
  <si>
    <t>i5_00005030400123140000</t>
  </si>
  <si>
    <t>0400123140</t>
  </si>
  <si>
    <t>i6_00005030400123140200</t>
  </si>
  <si>
    <t>i6_00005030400123140240</t>
  </si>
  <si>
    <t>Содержание мест захоронений Полавского сельского поселения</t>
  </si>
  <si>
    <t>i5_00005030400123150000</t>
  </si>
  <si>
    <t>0400123150</t>
  </si>
  <si>
    <t>i6_00005030400123150200</t>
  </si>
  <si>
    <t>i6_00005030400123150240</t>
  </si>
  <si>
    <t>i5_00005030400172090000</t>
  </si>
  <si>
    <t>0400172090</t>
  </si>
  <si>
    <t>i6_00005030400172090200</t>
  </si>
  <si>
    <t>i6_00005030400172090240</t>
  </si>
  <si>
    <t>Поддержка проектов местных инициатив граждан сельского поселения</t>
  </si>
  <si>
    <t>i5_000050304001S2090000</t>
  </si>
  <si>
    <t>04001S2090</t>
  </si>
  <si>
    <t>i6_000050304001S2090200</t>
  </si>
  <si>
    <t>i6_000050304001S2090240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</si>
  <si>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</si>
  <si>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</si>
  <si>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</si>
  <si>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</si>
  <si>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</si>
  <si>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</si>
  <si>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i4_00007070300000000000</t>
  </si>
  <si>
    <t>i4_00007070330000000000</t>
  </si>
  <si>
    <t>i4_00007070330200000000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</si>
  <si>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поселений</t>
  </si>
  <si>
    <t>i5_00007070330262040000</t>
  </si>
  <si>
    <t>0330262040</t>
  </si>
  <si>
    <t>i6_00007070330262040500</t>
  </si>
  <si>
    <t>Другие вопросы в области образования</t>
  </si>
  <si>
    <t>i3_00007090000000000000</t>
  </si>
  <si>
    <t>0709</t>
  </si>
  <si>
    <t>Муниципальная программа Полавского сельского поселения «Реформирование и развитие муниципальной службы в Полавском сельском поселении на 2020 – 2025 годы»</t>
  </si>
  <si>
    <t>i4_00007090100000000000</t>
  </si>
  <si>
    <t>0100000000</t>
  </si>
  <si>
    <t>Организация системы подготовки кадров для муниципальной службы, дополнительного профессионального образования муниципальных служащих</t>
  </si>
  <si>
    <t>i4_00007090100100000000</t>
  </si>
  <si>
    <t>0100100000</t>
  </si>
  <si>
    <t>Реализация мероприятий по организации системы подготовки кадров для муниципальной службы, дополнительного профессионального образования муниципальных служащих</t>
  </si>
  <si>
    <t>i5_00007090100123020000</t>
  </si>
  <si>
    <t>0100123020</t>
  </si>
  <si>
    <t>i6_00007090100123020200</t>
  </si>
  <si>
    <t>i6_00007090100123020240</t>
  </si>
  <si>
    <t>i4_00007090200000000000</t>
  </si>
  <si>
    <t>i4_00007090200100000000</t>
  </si>
  <si>
    <t>i5_00007090200123010000</t>
  </si>
  <si>
    <t>i6_00007090200123010200</t>
  </si>
  <si>
    <t>i6_00007090200123010240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</si>
  <si>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</si>
  <si>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</si>
  <si>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</si>
  <si>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</si>
  <si>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</si>
  <si>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</si>
  <si>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i4_00008019300000000000</t>
  </si>
  <si>
    <t>Мероприятия в сфере культуры</t>
  </si>
  <si>
    <t>i5_00008019300026020000</t>
  </si>
  <si>
    <t>9300026020</t>
  </si>
  <si>
    <t>i6_00008019300026020200</t>
  </si>
  <si>
    <t>i6_00008019300026020240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</si>
  <si>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</si>
  <si>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</si>
  <si>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</si>
  <si>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</si>
  <si>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</si>
  <si>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</si>
  <si>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i4_00010019300000000000</t>
  </si>
  <si>
    <t>Пенсионное обеспечение муниципальных служащих, а также лиц, замещавших муниципальные должности в Полавском сельском поселении</t>
  </si>
  <si>
    <t>i5_00010019300026030000</t>
  </si>
  <si>
    <t>9300026030</t>
  </si>
  <si>
    <t>i6_00010019300026030300</t>
  </si>
  <si>
    <t>Публичные нормативные социальные выплаты гражданам</t>
  </si>
  <si>
    <t>i6_00010019300026030310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</si>
  <si>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</si>
  <si>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</si>
  <si>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</si>
  <si>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</si>
  <si>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</si>
  <si>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</si>
  <si>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</si>
  <si>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</si>
  <si>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</si>
  <si>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i4_00011010300000000000</t>
  </si>
  <si>
    <t>i4_00011010330000000000</t>
  </si>
  <si>
    <t>i4_00011010330200000000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</si>
  <si>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поселений</t>
  </si>
  <si>
    <t>i5_00011010330262050000</t>
  </si>
  <si>
    <t>0330262050</t>
  </si>
  <si>
    <t>i6_00011010330262050500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</si>
  <si>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</si>
  <si>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</si>
  <si>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</si>
  <si>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</si>
  <si>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</si>
  <si>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</si>
  <si>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</si>
  <si>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</si>
  <si>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</si>
  <si>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</si>
  <si>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</si>
  <si>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</si>
  <si>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</si>
  <si>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</si>
  <si>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</si>
  <si>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</si>
  <si>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</si>
  <si>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</si>
  <si>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</si>
  <si>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</si>
  <si>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</si>
  <si>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</si>
  <si>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</si>
  <si>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</si>
  <si>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</si>
  <si>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</si>
  <si>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</si>
  <si>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</si>
  <si>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</si>
  <si>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</si>
  <si>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</si>
  <si>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</si>
  <si>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</si>
  <si>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</si>
  <si>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</si>
  <si>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</si>
  <si>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</si>
  <si>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</si>
  <si>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</si>
  <si>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</si>
  <si>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</si>
  <si>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</si>
  <si>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</si>
  <si>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</si>
  <si>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</si>
  <si>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</si>
  <si>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</si>
  <si>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</si>
  <si>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</si>
  <si>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</si>
  <si>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</si>
  <si>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</si>
  <si>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</si>
  <si>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</si>
  <si>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</si>
  <si>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</si>
  <si>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</si>
  <si>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</si>
  <si>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</si>
  <si>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</si>
  <si>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</si>
  <si>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</si>
  <si>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</si>
  <si>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</si>
  <si>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</si>
  <si>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</si>
  <si>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</si>
  <si>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</si>
  <si>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</si>
  <si>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</si>
  <si>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</si>
  <si>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</si>
  <si>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</si>
  <si>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</si>
  <si>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</si>
  <si>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</si>
  <si>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</si>
  <si>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</si>
  <si>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</si>
  <si>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</si>
  <si>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</si>
  <si>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</si>
  <si>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</si>
  <si>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</si>
  <si>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</si>
  <si>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</si>
  <si>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</si>
  <si>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</si>
  <si>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</si>
  <si>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</si>
  <si>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</si>
  <si>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</si>
  <si>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</si>
  <si>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</si>
  <si>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</si>
  <si>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</si>
  <si>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</si>
  <si>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</si>
  <si>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</si>
  <si>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</si>
  <si>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</si>
  <si>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</si>
  <si>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</si>
  <si>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</si>
  <si>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</si>
  <si>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</si>
  <si>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</si>
  <si>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</si>
  <si>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</si>
  <si>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</si>
  <si>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</si>
  <si>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</si>
  <si>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</si>
  <si>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</si>
  <si>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</si>
  <si>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</si>
  <si>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</si>
  <si>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</si>
  <si>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</si>
  <si>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</si>
  <si>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</si>
  <si>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</si>
  <si>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</si>
  <si>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</si>
  <si>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</si>
  <si>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</si>
  <si>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</si>
  <si>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</si>
  <si>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</si>
  <si>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</si>
  <si>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</si>
  <si>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</si>
  <si>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Петров С. М.</t>
  </si>
  <si>
    <t>Алексеева Н. А.</t>
  </si>
  <si>
    <t>"05"   июля  2021  г.</t>
  </si>
  <si>
    <t>Поддержка реализации проектов территориальных общественных самоуправлений, включенных в муниципальные программы развития территорий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</si>
</sst>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  <font>
      <sz val="12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27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0" fillId="19" borderId="0" xfId="0" applyNumberFormat="1" applyFill="1"/>
    <xf numFmtId="0" fontId="0" fillId="19" borderId="0" xfId="0" applyFill="1"/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" fontId="22" fillId="20" borderId="12" xfId="0" applyNumberFormat="1" applyFont="1" applyFill="1" applyBorder="1" applyAlignment="1">
      <alignment horizontal="right"/>
    </xf>
    <xf numFmtId="4" fontId="22" fillId="20" borderId="48" xfId="0" applyNumberFormat="1" applyFont="1" applyFill="1" applyBorder="1" applyAlignment="1">
      <alignment horizontal="right"/>
    </xf>
    <xf numFmtId="4" fontId="22" fillId="18" borderId="12" xfId="0" applyNumberFormat="1" applyFont="1" applyFill="1" applyBorder="1" applyAlignment="1">
      <alignment horizontal="right"/>
    </xf>
    <xf numFmtId="4" fontId="22" fillId="18" borderId="20" xfId="0" applyNumberFormat="1" applyFont="1" applyFill="1" applyBorder="1" applyAlignment="1">
      <alignment horizontal="right"/>
    </xf>
    <xf numFmtId="4" fontId="22" fillId="18" borderId="32" xfId="0" applyNumberFormat="1" applyFont="1" applyFill="1" applyBorder="1" applyAlignment="1">
      <alignment horizontal="right"/>
    </xf>
    <xf numFmtId="49" fontId="22" fillId="19" borderId="47" xfId="0" applyNumberFormat="1" applyFont="1" applyFill="1" applyBorder="1" applyAlignment="1">
      <alignment horizontal="center" wrapText="1"/>
    </xf>
    <xf numFmtId="4" fontId="22" fillId="19" borderId="12" xfId="0" applyNumberFormat="1" applyFont="1" applyFill="1" applyBorder="1" applyAlignment="1">
      <alignment horizontal="right"/>
    </xf>
    <xf numFmtId="4" fontId="22" fillId="19" borderId="20" xfId="0" applyNumberFormat="1" applyFont="1" applyFill="1" applyBorder="1" applyAlignment="1">
      <alignment horizontal="right"/>
    </xf>
    <xf numFmtId="4" fontId="22" fillId="19" borderId="32" xfId="0" applyNumberFormat="1" applyFont="1" applyFill="1" applyBorder="1" applyAlignment="1">
      <alignment horizontal="right"/>
    </xf>
    <xf numFmtId="49" fontId="22" fillId="0" borderId="49" xfId="0" applyNumberFormat="1" applyFont="1" applyBorder="1" applyAlignment="1" applyProtection="1">
      <alignment horizontal="center" wrapText="1"/>
      <protection locked="0"/>
    </xf>
    <xf numFmtId="4" fontId="22" fillId="0" borderId="12" xfId="0" applyNumberFormat="1" applyFont="1" applyBorder="1" applyAlignment="1" applyProtection="1">
      <alignment horizontal="right" wrapText="1"/>
      <protection locked="0"/>
    </xf>
    <xf numFmtId="4" fontId="22" fillId="0" borderId="20" xfId="0" applyNumberFormat="1" applyFont="1" applyBorder="1" applyAlignment="1" applyProtection="1">
      <alignment horizontal="right" wrapText="1"/>
      <protection locked="0"/>
    </xf>
    <xf numFmtId="4" fontId="22" fillId="19" borderId="32" xfId="0" applyNumberFormat="1" applyFont="1" applyFill="1" applyBorder="1" applyAlignment="1">
      <alignment horizontal="right" wrapText="1"/>
    </xf>
    <xf numFmtId="4" fontId="22" fillId="18" borderId="33" xfId="0" applyNumberFormat="1" applyFont="1" applyFill="1" applyBorder="1" applyAlignment="1">
      <alignment horizontal="right"/>
    </xf>
    <xf numFmtId="4" fontId="22" fillId="18" borderId="34" xfId="0" applyNumberFormat="1" applyFont="1" applyFill="1" applyBorder="1" applyAlignment="1">
      <alignment horizontal="right"/>
    </xf>
    <xf numFmtId="4" fontId="22" fillId="18" borderId="35" xfId="0" applyNumberFormat="1" applyFont="1" applyFill="1" applyBorder="1" applyAlignment="1">
      <alignment horizontal="right"/>
    </xf>
    <xf numFmtId="49" fontId="22" fillId="19" borderId="51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1" xfId="0" applyNumberFormat="1" applyFont="1" applyBorder="1" applyAlignment="1" applyProtection="1">
      <alignment horizontal="center" wrapText="1"/>
      <protection locked="0"/>
    </xf>
    <xf numFmtId="49" fontId="22" fillId="0" borderId="50" xfId="0" applyNumberFormat="1" applyFont="1" applyBorder="1" applyAlignment="1" applyProtection="1">
      <alignment horizontal="center" wrapText="1"/>
      <protection locked="0"/>
    </xf>
    <xf numFmtId="49" fontId="23" fillId="0" borderId="49" xfId="0" applyNumberFormat="1" applyFont="1" applyBorder="1" applyAlignment="1" applyProtection="1">
      <alignment horizontal="center" wrapText="1"/>
      <protection locked="0"/>
    </xf>
    <xf numFmtId="49" fontId="23" fillId="0" borderId="51" xfId="0" applyNumberFormat="1" applyFont="1" applyBorder="1" applyAlignment="1" applyProtection="1">
      <alignment horizontal="center" wrapText="1"/>
      <protection locked="0"/>
    </xf>
    <xf numFmtId="49" fontId="23" fillId="0" borderId="50" xfId="0" applyNumberFormat="1" applyFont="1" applyBorder="1" applyAlignment="1" applyProtection="1">
      <alignment horizontal="center" wrapText="1"/>
      <protection locked="0"/>
    </xf>
    <xf numFmtId="4" fontId="23" fillId="0" borderId="12" xfId="0" applyNumberFormat="1" applyFont="1" applyBorder="1" applyAlignment="1" applyProtection="1">
      <alignment horizontal="right" wrapText="1"/>
      <protection locked="0"/>
    </xf>
    <xf numFmtId="4" fontId="23" fillId="0" borderId="20" xfId="0" applyNumberFormat="1" applyFont="1" applyBorder="1" applyAlignment="1" applyProtection="1">
      <alignment horizontal="right" wrapText="1"/>
      <protection locked="0"/>
    </xf>
    <xf numFmtId="4" fontId="23" fillId="19" borderId="32" xfId="0" applyNumberFormat="1" applyFont="1" applyFill="1" applyBorder="1" applyAlignment="1">
      <alignment horizontal="right" wrapText="1"/>
    </xf>
    <xf numFmtId="49" fontId="23" fillId="19" borderId="47" xfId="0" applyNumberFormat="1" applyFont="1" applyFill="1" applyBorder="1" applyAlignment="1">
      <alignment horizontal="center" wrapText="1"/>
    </xf>
    <xf numFmtId="49" fontId="23" fillId="19" borderId="51" xfId="0" applyNumberFormat="1" applyFont="1" applyFill="1" applyBorder="1" applyAlignment="1">
      <alignment horizontal="center" wrapText="1"/>
    </xf>
    <xf numFmtId="49" fontId="23" fillId="19" borderId="33" xfId="0" applyNumberFormat="1" applyFont="1" applyFill="1" applyBorder="1" applyAlignment="1">
      <alignment horizontal="center" wrapText="1"/>
    </xf>
    <xf numFmtId="4" fontId="23" fillId="19" borderId="12" xfId="0" applyNumberFormat="1" applyFont="1" applyFill="1" applyBorder="1" applyAlignment="1">
      <alignment horizontal="right"/>
    </xf>
    <xf numFmtId="4" fontId="23" fillId="19" borderId="20" xfId="0" applyNumberFormat="1" applyFont="1" applyFill="1" applyBorder="1" applyAlignment="1">
      <alignment horizontal="right"/>
    </xf>
    <xf numFmtId="4" fontId="23" fillId="19" borderId="32" xfId="0" applyNumberFormat="1" applyFont="1" applyFill="1" applyBorder="1" applyAlignment="1">
      <alignment horizontal="right"/>
    </xf>
    <xf numFmtId="49" fontId="23" fillId="0" borderId="19" xfId="0" applyNumberFormat="1" applyFont="1" applyBorder="1" applyAlignment="1">
      <alignment horizontal="center"/>
    </xf>
    <xf numFmtId="4" fontId="23" fillId="0" borderId="19" xfId="0" applyNumberFormat="1" applyFont="1" applyBorder="1" applyAlignment="1">
      <alignment horizontal="right"/>
    </xf>
    <xf numFmtId="4" fontId="23" fillId="0" borderId="28" xfId="0" applyNumberFormat="1" applyFont="1" applyBorder="1" applyAlignment="1">
      <alignment horizontal="right"/>
    </xf>
    <xf numFmtId="4" fontId="23" fillId="19" borderId="30" xfId="0" applyNumberFormat="1" applyFont="1" applyFill="1" applyBorder="1" applyAlignment="1">
      <alignment horizontal="right"/>
    </xf>
    <xf numFmtId="49" fontId="23" fillId="0" borderId="0" xfId="0" applyNumberFormat="1" applyFont="1" applyBorder="1" applyAlignment="1">
      <alignment horizontal="center"/>
    </xf>
    <xf numFmtId="4" fontId="23" fillId="0" borderId="0" xfId="0" applyNumberFormat="1" applyFont="1" applyBorder="1" applyAlignment="1">
      <alignment horizontal="center"/>
    </xf>
    <xf numFmtId="4" fontId="23" fillId="21" borderId="31" xfId="0" applyNumberFormat="1" applyFont="1" applyFill="1" applyBorder="1" applyAlignment="1">
      <alignment horizontal="right"/>
    </xf>
    <xf numFmtId="49" fontId="23" fillId="18" borderId="45" xfId="0" applyNumberFormat="1" applyFont="1" applyFill="1" applyBorder="1" applyAlignment="1">
      <alignment horizontal="center"/>
    </xf>
    <xf numFmtId="4" fontId="22" fillId="21" borderId="12" xfId="0" applyNumberFormat="1" applyFont="1" applyFill="1" applyBorder="1" applyAlignment="1">
      <alignment horizontal="right"/>
    </xf>
    <xf numFmtId="4" fontId="22" fillId="21" borderId="48" xfId="0" applyNumberFormat="1" applyFont="1" applyFill="1" applyBorder="1" applyAlignment="1">
      <alignment horizontal="right"/>
    </xf>
    <xf numFmtId="4" fontId="22" fillId="18" borderId="25" xfId="0" applyNumberFormat="1" applyFont="1" applyFill="1" applyBorder="1" applyAlignment="1">
      <alignment horizontal="center"/>
    </xf>
    <xf numFmtId="4" fontId="22" fillId="18" borderId="26" xfId="0" applyNumberFormat="1" applyFont="1" applyFill="1" applyBorder="1" applyAlignment="1">
      <alignment horizontal="center"/>
    </xf>
    <xf numFmtId="4" fontId="22" fillId="18" borderId="27" xfId="0" applyNumberFormat="1" applyFont="1" applyFill="1" applyBorder="1" applyAlignment="1">
      <alignment horizontal="center"/>
    </xf>
    <xf numFmtId="4" fontId="22" fillId="20" borderId="32" xfId="0" applyNumberFormat="1" applyFont="1" applyFill="1" applyBorder="1" applyAlignment="1">
      <alignment horizontal="right"/>
    </xf>
    <xf numFmtId="4" fontId="22" fillId="18" borderId="33" xfId="0" applyNumberFormat="1" applyFont="1" applyFill="1" applyBorder="1" applyAlignment="1">
      <alignment horizontal="center"/>
    </xf>
    <xf numFmtId="4" fontId="22" fillId="18" borderId="34" xfId="0" applyNumberFormat="1" applyFont="1" applyFill="1" applyBorder="1" applyAlignment="1">
      <alignment horizontal="center"/>
    </xf>
    <xf numFmtId="4" fontId="22" fillId="18" borderId="35" xfId="0" applyNumberFormat="1" applyFont="1" applyFill="1" applyBorder="1" applyAlignment="1">
      <alignment horizontal="center"/>
    </xf>
    <xf numFmtId="49" fontId="22" fillId="23" borderId="47" xfId="0" applyNumberFormat="1" applyFont="1" applyFill="1" applyBorder="1" applyAlignment="1">
      <alignment horizontal="center"/>
    </xf>
    <xf numFmtId="4" fontId="22" fillId="23" borderId="12" xfId="0" applyNumberFormat="1" applyFont="1" applyFill="1" applyBorder="1" applyAlignment="1">
      <alignment horizontal="right"/>
    </xf>
    <xf numFmtId="4" fontId="22" fillId="23" borderId="20" xfId="0" applyNumberFormat="1" applyFont="1" applyFill="1" applyBorder="1" applyAlignment="1">
      <alignment horizontal="right"/>
    </xf>
    <xf numFmtId="4" fontId="22" fillId="23" borderId="32" xfId="0" applyNumberFormat="1" applyFont="1" applyFill="1" applyBorder="1" applyAlignment="1">
      <alignment horizontal="right"/>
    </xf>
    <xf numFmtId="49" fontId="22" fillId="24" borderId="49" xfId="0" applyNumberFormat="1" applyFont="1" applyFill="1" applyBorder="1" applyAlignment="1" applyProtection="1">
      <alignment horizontal="center" wrapText="1"/>
      <protection locked="0"/>
    </xf>
    <xf numFmtId="4" fontId="22" fillId="24" borderId="12" xfId="0" applyNumberFormat="1" applyFont="1" applyFill="1" applyBorder="1" applyAlignment="1" applyProtection="1">
      <alignment horizontal="right" wrapText="1"/>
      <protection locked="0"/>
    </xf>
    <xf numFmtId="4" fontId="22" fillId="24" borderId="20" xfId="0" applyNumberFormat="1" applyFont="1" applyFill="1" applyBorder="1" applyAlignment="1" applyProtection="1">
      <alignment horizontal="right" wrapText="1"/>
      <protection locked="0"/>
    </xf>
    <xf numFmtId="4" fontId="22" fillId="23" borderId="32" xfId="0" applyNumberFormat="1" applyFont="1" applyFill="1" applyBorder="1" applyAlignment="1">
      <alignment horizontal="right" wrapText="1"/>
    </xf>
    <xf numFmtId="49" fontId="22" fillId="0" borderId="12" xfId="0" applyNumberFormat="1" applyFont="1" applyBorder="1" applyAlignment="1">
      <alignment horizontal="center"/>
    </xf>
    <xf numFmtId="4" fontId="22" fillId="0" borderId="12" xfId="0" applyNumberFormat="1" applyFont="1" applyBorder="1" applyAlignment="1">
      <alignment horizontal="center"/>
    </xf>
    <xf numFmtId="4" fontId="22" fillId="0" borderId="20" xfId="0" applyNumberFormat="1" applyFont="1" applyBorder="1" applyAlignment="1">
      <alignment horizontal="center"/>
    </xf>
    <xf numFmtId="4" fontId="22" fillId="19" borderId="32" xfId="0" applyNumberFormat="1" applyFont="1" applyFill="1" applyBorder="1" applyAlignment="1">
      <alignment horizontal="center"/>
    </xf>
    <xf numFmtId="4" fontId="22" fillId="20" borderId="35" xfId="0" applyNumberFormat="1" applyFont="1" applyFill="1" applyBorder="1" applyAlignment="1">
      <alignment horizontal="right"/>
    </xf>
    <xf numFmtId="4" fontId="22" fillId="20" borderId="35" xfId="0" applyNumberFormat="1" applyFont="1" applyFill="1" applyBorder="1" applyAlignment="1" applyProtection="1">
      <alignment horizontal="right"/>
    </xf>
    <xf numFmtId="49" fontId="22" fillId="19" borderId="47" xfId="0" applyNumberFormat="1" applyFont="1" applyFill="1" applyBorder="1" applyAlignment="1">
      <alignment horizontal="center"/>
    </xf>
    <xf numFmtId="4" fontId="22" fillId="18" borderId="32" xfId="0" applyNumberFormat="1" applyFont="1" applyFill="1" applyBorder="1" applyAlignment="1" applyProtection="1">
      <alignment horizontal="center"/>
    </xf>
    <xf numFmtId="49" fontId="22" fillId="0" borderId="49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right"/>
      <protection locked="0"/>
    </xf>
    <xf numFmtId="0" fontId="22" fillId="18" borderId="32" xfId="0" applyNumberFormat="1" applyFont="1" applyFill="1" applyBorder="1" applyAlignment="1">
      <alignment horizontal="center"/>
    </xf>
    <xf numFmtId="4" fontId="22" fillId="0" borderId="33" xfId="0" applyNumberFormat="1" applyFont="1" applyBorder="1" applyAlignment="1" applyProtection="1">
      <alignment horizontal="right"/>
      <protection locked="0"/>
    </xf>
    <xf numFmtId="49" fontId="22" fillId="18" borderId="35" xfId="0" applyNumberFormat="1" applyFont="1" applyFill="1" applyBorder="1" applyAlignment="1">
      <alignment horizontal="center"/>
    </xf>
    <xf numFmtId="49" fontId="22" fillId="0" borderId="53" xfId="0" applyNumberFormat="1" applyFont="1" applyBorder="1" applyAlignment="1" applyProtection="1">
      <alignment horizontal="center" wrapText="1"/>
      <protection locked="0"/>
    </xf>
    <xf numFmtId="49" fontId="22" fillId="0" borderId="52" xfId="0" applyNumberFormat="1" applyFont="1" applyBorder="1" applyAlignment="1" applyProtection="1">
      <alignment horizontal="center" wrapText="1"/>
      <protection locked="0"/>
    </xf>
    <xf numFmtId="49" fontId="22" fillId="0" borderId="33" xfId="0" applyNumberFormat="1" applyFont="1" applyBorder="1" applyAlignment="1" applyProtection="1">
      <alignment horizontal="center" wrapText="1"/>
      <protection locked="0"/>
    </xf>
    <xf numFmtId="49" fontId="22" fillId="19" borderId="53" xfId="0" applyNumberFormat="1" applyFont="1" applyFill="1" applyBorder="1" applyAlignment="1">
      <alignment horizontal="center" wrapText="1"/>
    </xf>
    <xf numFmtId="49" fontId="22" fillId="19" borderId="52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3" fillId="19" borderId="53" xfId="0" applyNumberFormat="1" applyFont="1" applyFill="1" applyBorder="1" applyAlignment="1">
      <alignment horizontal="center" wrapText="1"/>
    </xf>
    <xf numFmtId="49" fontId="23" fillId="19" borderId="66" xfId="0" applyNumberFormat="1" applyFont="1" applyFill="1" applyBorder="1" applyAlignment="1">
      <alignment horizontal="center" wrapText="1"/>
    </xf>
    <xf numFmtId="49" fontId="23" fillId="0" borderId="53" xfId="0" applyNumberFormat="1" applyFont="1" applyBorder="1" applyAlignment="1" applyProtection="1">
      <alignment horizontal="center" wrapText="1"/>
      <protection locked="0"/>
    </xf>
    <xf numFmtId="49" fontId="23" fillId="0" borderId="66" xfId="0" applyNumberFormat="1" applyFont="1" applyBorder="1" applyAlignment="1" applyProtection="1">
      <alignment horizontal="center" wrapText="1"/>
      <protection locked="0"/>
    </xf>
    <xf numFmtId="49" fontId="22" fillId="19" borderId="66" xfId="0" applyNumberFormat="1" applyFont="1" applyFill="1" applyBorder="1" applyAlignment="1">
      <alignment horizontal="center" wrapText="1"/>
    </xf>
    <xf numFmtId="49" fontId="22" fillId="0" borderId="66" xfId="0" applyNumberFormat="1" applyFont="1" applyBorder="1" applyAlignment="1" applyProtection="1">
      <alignment horizontal="center" wrapText="1"/>
      <protection locked="0"/>
    </xf>
    <xf numFmtId="49" fontId="22" fillId="18" borderId="57" xfId="0" applyNumberFormat="1" applyFont="1" applyFill="1" applyBorder="1" applyAlignment="1">
      <alignment horizontal="center" wrapText="1"/>
    </xf>
    <xf numFmtId="49" fontId="22" fillId="18" borderId="58" xfId="0" applyNumberFormat="1" applyFont="1" applyFill="1" applyBorder="1" applyAlignment="1">
      <alignment horizontal="center" wrapText="1"/>
    </xf>
    <xf numFmtId="49" fontId="22" fillId="18" borderId="59" xfId="0" applyNumberFormat="1" applyFont="1" applyFill="1" applyBorder="1" applyAlignment="1">
      <alignment horizontal="center" wrapText="1"/>
    </xf>
    <xf numFmtId="49" fontId="22" fillId="18" borderId="47" xfId="0" applyNumberFormat="1" applyFont="1" applyFill="1" applyBorder="1" applyAlignment="1">
      <alignment horizontal="center" wrapText="1"/>
    </xf>
    <xf numFmtId="49" fontId="22" fillId="18" borderId="52" xfId="0" applyNumberFormat="1" applyFont="1" applyFill="1" applyBorder="1" applyAlignment="1">
      <alignment horizontal="center" wrapText="1"/>
    </xf>
    <xf numFmtId="49" fontId="22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2" fillId="18" borderId="65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2" fillId="18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wrapText="1"/>
    </xf>
    <xf numFmtId="49" fontId="22" fillId="18" borderId="47" xfId="0" applyNumberFormat="1" applyFont="1" applyFill="1" applyBorder="1" applyAlignment="1">
      <alignment horizontal="center"/>
    </xf>
    <xf numFmtId="49" fontId="22" fillId="18" borderId="52" xfId="0" applyNumberFormat="1" applyFont="1" applyFill="1" applyBorder="1" applyAlignment="1">
      <alignment horizontal="center"/>
    </xf>
    <xf numFmtId="49" fontId="2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2" fillId="20" borderId="47" xfId="0" applyNumberFormat="1" applyFont="1" applyFill="1" applyBorder="1" applyAlignment="1">
      <alignment horizontal="center"/>
    </xf>
    <xf numFmtId="49" fontId="22" fillId="20" borderId="52" xfId="0" applyNumberFormat="1" applyFont="1" applyFill="1" applyBorder="1" applyAlignment="1">
      <alignment horizontal="center"/>
    </xf>
    <xf numFmtId="49" fontId="22" fillId="20" borderId="33" xfId="0" applyNumberFormat="1" applyFont="1" applyFill="1" applyBorder="1" applyAlignment="1">
      <alignment horizontal="center"/>
    </xf>
    <xf numFmtId="49" fontId="22" fillId="23" borderId="53" xfId="0" applyNumberFormat="1" applyFont="1" applyFill="1" applyBorder="1" applyAlignment="1">
      <alignment horizontal="center"/>
    </xf>
    <xf numFmtId="49" fontId="22" fillId="23" borderId="52" xfId="0" applyNumberFormat="1" applyFont="1" applyFill="1" applyBorder="1" applyAlignment="1">
      <alignment horizontal="center"/>
    </xf>
    <xf numFmtId="49" fontId="22" fillId="23" borderId="33" xfId="0" applyNumberFormat="1" applyFont="1" applyFill="1" applyBorder="1" applyAlignment="1">
      <alignment horizontal="center"/>
    </xf>
    <xf numFmtId="49" fontId="22" fillId="18" borderId="62" xfId="0" applyNumberFormat="1" applyFont="1" applyFill="1" applyBorder="1" applyAlignment="1">
      <alignment horizontal="center" wrapText="1"/>
    </xf>
    <xf numFmtId="49" fontId="22" fillId="18" borderId="63" xfId="0" applyNumberFormat="1" applyFont="1" applyFill="1" applyBorder="1" applyAlignment="1">
      <alignment horizontal="center" wrapText="1"/>
    </xf>
    <xf numFmtId="49" fontId="22" fillId="18" borderId="64" xfId="0" applyNumberFormat="1" applyFont="1" applyFill="1" applyBorder="1" applyAlignment="1">
      <alignment horizontal="center" wrapText="1"/>
    </xf>
    <xf numFmtId="49" fontId="22" fillId="19" borderId="53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/>
    </xf>
    <xf numFmtId="49" fontId="22" fillId="19" borderId="33" xfId="0" applyNumberFormat="1" applyFont="1" applyFill="1" applyBorder="1" applyAlignment="1">
      <alignment horizontal="center"/>
    </xf>
    <xf numFmtId="49" fontId="22" fillId="0" borderId="52" xfId="0" applyNumberFormat="1" applyFont="1" applyBorder="1" applyAlignment="1" applyProtection="1">
      <alignment horizontal="center"/>
      <protection locked="0"/>
    </xf>
    <xf numFmtId="49" fontId="22" fillId="0" borderId="33" xfId="0" applyNumberFormat="1" applyFont="1" applyBorder="1" applyAlignment="1" applyProtection="1">
      <alignment horizontal="center"/>
      <protection locked="0"/>
    </xf>
    <xf numFmtId="49" fontId="22" fillId="24" borderId="52" xfId="0" applyNumberFormat="1" applyFont="1" applyFill="1" applyBorder="1" applyAlignment="1" applyProtection="1">
      <alignment horizontal="center" wrapText="1"/>
      <protection locked="0"/>
    </xf>
    <xf numFmtId="49" fontId="22" fillId="24" borderId="33" xfId="0" applyNumberFormat="1" applyFont="1" applyFill="1" applyBorder="1" applyAlignment="1" applyProtection="1">
      <alignment horizontal="center" wrapText="1"/>
      <protection locked="0"/>
    </xf>
    <xf numFmtId="49" fontId="23" fillId="18" borderId="55" xfId="0" applyNumberFormat="1" applyFont="1" applyFill="1" applyBorder="1" applyAlignment="1">
      <alignment horizontal="center"/>
    </xf>
    <xf numFmtId="49" fontId="23" fillId="18" borderId="56" xfId="0" applyNumberFormat="1" applyFont="1" applyFill="1" applyBorder="1" applyAlignment="1">
      <alignment horizontal="center"/>
    </xf>
    <xf numFmtId="49" fontId="23" fillId="18" borderId="31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60"/>
  <sheetViews>
    <sheetView tabSelected="1" topLeftCell="A295" workbookViewId="0">
      <selection activeCell="A242" sqref="A242:J314"/>
    </sheetView>
  </sheetViews>
  <sheetFormatPr defaultRowHeight="12.75" x14ac:dyDescent="0.2"/>
  <cols>
    <col min="1" max="1" width="45.7109375" customWidth="1"/>
    <col min="2" max="2" width="5.7109375" customWidth="1"/>
    <col min="3" max="3" width="5" customWidth="1"/>
    <col min="4" max="4" width="6.85546875" customWidth="1"/>
    <col min="5" max="5" width="9" customWidth="1"/>
    <col min="6" max="6" width="5.7109375" customWidth="1"/>
    <col min="7" max="7" width="4.85546875" customWidth="1"/>
    <col min="8" max="8" width="16.5703125" customWidth="1"/>
    <col min="9" max="9" width="15.85546875" customWidth="1"/>
    <col min="10" max="10" width="16.14062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87" t="s">
        <v>35</v>
      </c>
      <c r="B1" s="187"/>
      <c r="C1" s="187"/>
      <c r="D1" s="187"/>
      <c r="E1" s="187"/>
      <c r="F1" s="187"/>
      <c r="G1" s="187"/>
      <c r="H1" s="187"/>
      <c r="I1" s="188"/>
      <c r="J1" s="1" t="s">
        <v>3</v>
      </c>
      <c r="K1" s="21" t="s">
        <v>62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56" t="s">
        <v>19</v>
      </c>
      <c r="K2" s="21" t="s">
        <v>2</v>
      </c>
      <c r="L2" s="4"/>
    </row>
    <row r="3" spans="1:12" x14ac:dyDescent="0.2">
      <c r="A3" s="30" t="s">
        <v>49</v>
      </c>
      <c r="B3" s="191" t="s">
        <v>59</v>
      </c>
      <c r="C3" s="191"/>
      <c r="D3" s="191"/>
      <c r="E3" s="21"/>
      <c r="F3" s="21"/>
      <c r="G3" s="192"/>
      <c r="H3" s="192"/>
      <c r="I3" s="30" t="s">
        <v>22</v>
      </c>
      <c r="J3" s="80">
        <v>44378</v>
      </c>
      <c r="K3" s="21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1" t="s">
        <v>21</v>
      </c>
      <c r="J4" s="57" t="s">
        <v>60</v>
      </c>
      <c r="K4" s="21" t="s">
        <v>65</v>
      </c>
      <c r="L4" s="4"/>
    </row>
    <row r="5" spans="1:12" x14ac:dyDescent="0.2">
      <c r="A5" s="3" t="s">
        <v>36</v>
      </c>
      <c r="B5" s="189" t="s">
        <v>61</v>
      </c>
      <c r="C5" s="189"/>
      <c r="D5" s="189"/>
      <c r="E5" s="189"/>
      <c r="F5" s="189"/>
      <c r="G5" s="189"/>
      <c r="H5" s="189"/>
      <c r="I5" s="31" t="s">
        <v>30</v>
      </c>
      <c r="J5" s="58" t="s">
        <v>62</v>
      </c>
      <c r="K5" s="21"/>
      <c r="L5" s="4"/>
    </row>
    <row r="6" spans="1:12" x14ac:dyDescent="0.2">
      <c r="A6" s="3" t="s">
        <v>37</v>
      </c>
      <c r="B6" s="190" t="s">
        <v>58</v>
      </c>
      <c r="C6" s="190"/>
      <c r="D6" s="190"/>
      <c r="E6" s="190"/>
      <c r="F6" s="190"/>
      <c r="G6" s="190"/>
      <c r="H6" s="190"/>
      <c r="I6" s="31" t="s">
        <v>56</v>
      </c>
      <c r="J6" s="58" t="s">
        <v>67</v>
      </c>
      <c r="K6" s="21" t="s">
        <v>66</v>
      </c>
      <c r="L6" s="4"/>
    </row>
    <row r="7" spans="1:12" x14ac:dyDescent="0.2">
      <c r="A7" s="7" t="s">
        <v>57</v>
      </c>
      <c r="B7" s="3"/>
      <c r="C7" s="3"/>
      <c r="D7" s="3"/>
      <c r="E7" s="3"/>
      <c r="F7" s="3"/>
      <c r="G7" s="3"/>
      <c r="H7" s="6"/>
      <c r="I7" s="31"/>
      <c r="J7" s="58"/>
      <c r="K7" s="21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59" t="s">
        <v>0</v>
      </c>
      <c r="K8" s="21" t="s">
        <v>63</v>
      </c>
    </row>
    <row r="9" spans="1:12" ht="15" x14ac:dyDescent="0.25">
      <c r="A9" s="180" t="s">
        <v>29</v>
      </c>
      <c r="B9" s="180"/>
      <c r="C9" s="180"/>
      <c r="D9" s="180"/>
      <c r="E9" s="180"/>
      <c r="F9" s="180"/>
      <c r="G9" s="180"/>
      <c r="H9" s="180"/>
      <c r="I9" s="180"/>
      <c r="J9" s="180"/>
      <c r="K9" s="78" t="s">
        <v>64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79"/>
    </row>
    <row r="11" spans="1:12" ht="12.75" customHeight="1" x14ac:dyDescent="0.2">
      <c r="A11" s="181" t="s">
        <v>38</v>
      </c>
      <c r="B11" s="181" t="s">
        <v>39</v>
      </c>
      <c r="C11" s="193" t="s">
        <v>40</v>
      </c>
      <c r="D11" s="194"/>
      <c r="E11" s="194"/>
      <c r="F11" s="194"/>
      <c r="G11" s="195"/>
      <c r="H11" s="181" t="s">
        <v>41</v>
      </c>
      <c r="I11" s="181" t="s">
        <v>23</v>
      </c>
      <c r="J11" s="181" t="s">
        <v>42</v>
      </c>
      <c r="K11" s="71"/>
    </row>
    <row r="12" spans="1:12" x14ac:dyDescent="0.2">
      <c r="A12" s="182"/>
      <c r="B12" s="182"/>
      <c r="C12" s="196"/>
      <c r="D12" s="197"/>
      <c r="E12" s="197"/>
      <c r="F12" s="197"/>
      <c r="G12" s="198"/>
      <c r="H12" s="182"/>
      <c r="I12" s="182"/>
      <c r="J12" s="182"/>
      <c r="K12" s="71"/>
    </row>
    <row r="13" spans="1:12" x14ac:dyDescent="0.2">
      <c r="A13" s="183"/>
      <c r="B13" s="183"/>
      <c r="C13" s="199"/>
      <c r="D13" s="200"/>
      <c r="E13" s="200"/>
      <c r="F13" s="200"/>
      <c r="G13" s="201"/>
      <c r="H13" s="183"/>
      <c r="I13" s="183"/>
      <c r="J13" s="183"/>
      <c r="K13" s="71"/>
    </row>
    <row r="14" spans="1:12" ht="13.5" thickBot="1" x14ac:dyDescent="0.25">
      <c r="A14" s="45">
        <v>1</v>
      </c>
      <c r="B14" s="12">
        <v>2</v>
      </c>
      <c r="C14" s="177">
        <v>3</v>
      </c>
      <c r="D14" s="178"/>
      <c r="E14" s="178"/>
      <c r="F14" s="178"/>
      <c r="G14" s="179"/>
      <c r="H14" s="13" t="s">
        <v>2</v>
      </c>
      <c r="I14" s="13" t="s">
        <v>25</v>
      </c>
      <c r="J14" s="13" t="s">
        <v>26</v>
      </c>
      <c r="K14" s="72"/>
    </row>
    <row r="15" spans="1:12" ht="15" x14ac:dyDescent="0.2">
      <c r="A15" s="46" t="s">
        <v>28</v>
      </c>
      <c r="B15" s="34" t="s">
        <v>6</v>
      </c>
      <c r="C15" s="171" t="s">
        <v>17</v>
      </c>
      <c r="D15" s="172"/>
      <c r="E15" s="172"/>
      <c r="F15" s="172"/>
      <c r="G15" s="173"/>
      <c r="H15" s="89">
        <v>13306020</v>
      </c>
      <c r="I15" s="89">
        <v>4954065.99</v>
      </c>
      <c r="J15" s="90">
        <v>8351999.6600000001</v>
      </c>
    </row>
    <row r="16" spans="1:12" ht="15" x14ac:dyDescent="0.2">
      <c r="A16" s="47" t="s">
        <v>4</v>
      </c>
      <c r="B16" s="41"/>
      <c r="C16" s="174"/>
      <c r="D16" s="175"/>
      <c r="E16" s="175"/>
      <c r="F16" s="175"/>
      <c r="G16" s="176"/>
      <c r="H16" s="91"/>
      <c r="I16" s="92"/>
      <c r="J16" s="93"/>
    </row>
    <row r="17" spans="1:12" ht="30" x14ac:dyDescent="0.2">
      <c r="A17" s="63" t="s">
        <v>489</v>
      </c>
      <c r="B17" s="64" t="s">
        <v>6</v>
      </c>
      <c r="C17" s="94" t="s">
        <v>69</v>
      </c>
      <c r="D17" s="162" t="s">
        <v>490</v>
      </c>
      <c r="E17" s="163"/>
      <c r="F17" s="163"/>
      <c r="G17" s="164"/>
      <c r="H17" s="95">
        <v>3364250</v>
      </c>
      <c r="I17" s="96">
        <v>1082810.06</v>
      </c>
      <c r="J17" s="97">
        <v>2281485.59</v>
      </c>
      <c r="K17" s="75" t="str">
        <f t="shared" ref="K17:K48" si="0">C17 &amp; D17 &amp; G17</f>
        <v>00010000000000000000</v>
      </c>
      <c r="L17" s="65" t="s">
        <v>461</v>
      </c>
    </row>
    <row r="18" spans="1:12" ht="30" x14ac:dyDescent="0.2">
      <c r="A18" s="63" t="s">
        <v>491</v>
      </c>
      <c r="B18" s="64" t="s">
        <v>6</v>
      </c>
      <c r="C18" s="94" t="s">
        <v>69</v>
      </c>
      <c r="D18" s="162" t="s">
        <v>492</v>
      </c>
      <c r="E18" s="163"/>
      <c r="F18" s="163"/>
      <c r="G18" s="164"/>
      <c r="H18" s="95">
        <v>307900</v>
      </c>
      <c r="I18" s="96">
        <v>86404.800000000003</v>
      </c>
      <c r="J18" s="97">
        <v>221540.85</v>
      </c>
      <c r="K18" s="75" t="str">
        <f t="shared" si="0"/>
        <v>00010100000000000000</v>
      </c>
      <c r="L18" s="65" t="s">
        <v>493</v>
      </c>
    </row>
    <row r="19" spans="1:12" ht="30" x14ac:dyDescent="0.2">
      <c r="A19" s="63" t="s">
        <v>494</v>
      </c>
      <c r="B19" s="64" t="s">
        <v>6</v>
      </c>
      <c r="C19" s="94" t="s">
        <v>69</v>
      </c>
      <c r="D19" s="162" t="s">
        <v>495</v>
      </c>
      <c r="E19" s="163"/>
      <c r="F19" s="163"/>
      <c r="G19" s="164"/>
      <c r="H19" s="95">
        <v>307900</v>
      </c>
      <c r="I19" s="96">
        <v>86404.800000000003</v>
      </c>
      <c r="J19" s="97">
        <v>221540.85</v>
      </c>
      <c r="K19" s="75" t="str">
        <f t="shared" si="0"/>
        <v>00010102000010000110</v>
      </c>
      <c r="L19" s="65" t="s">
        <v>496</v>
      </c>
    </row>
    <row r="20" spans="1:12" s="55" customFormat="1" ht="56.25" x14ac:dyDescent="0.2">
      <c r="A20" s="53" t="s">
        <v>497</v>
      </c>
      <c r="B20" s="52" t="s">
        <v>6</v>
      </c>
      <c r="C20" s="98" t="s">
        <v>69</v>
      </c>
      <c r="D20" s="159" t="s">
        <v>498</v>
      </c>
      <c r="E20" s="160"/>
      <c r="F20" s="160"/>
      <c r="G20" s="161"/>
      <c r="H20" s="99">
        <v>307900</v>
      </c>
      <c r="I20" s="100">
        <v>86359.15</v>
      </c>
      <c r="J20" s="101">
        <f>IF(IF(H20="",0,H20)=0,0,(IF(H20&gt;0,IF(I20&gt;H20,0,H20-I20),IF(I20&gt;H20,H20-I20,0))))</f>
        <v>221540.85</v>
      </c>
      <c r="K20" s="76" t="str">
        <f t="shared" si="0"/>
        <v>00010102010010000110</v>
      </c>
      <c r="L20" s="54" t="str">
        <f>C20 &amp; D20 &amp; G20</f>
        <v>00010102010010000110</v>
      </c>
    </row>
    <row r="21" spans="1:12" s="55" customFormat="1" ht="33.75" x14ac:dyDescent="0.2">
      <c r="A21" s="53" t="s">
        <v>499</v>
      </c>
      <c r="B21" s="52" t="s">
        <v>6</v>
      </c>
      <c r="C21" s="98" t="s">
        <v>69</v>
      </c>
      <c r="D21" s="159" t="s">
        <v>500</v>
      </c>
      <c r="E21" s="160"/>
      <c r="F21" s="160"/>
      <c r="G21" s="161"/>
      <c r="H21" s="99"/>
      <c r="I21" s="100">
        <v>45.65</v>
      </c>
      <c r="J21" s="101">
        <f>IF(IF(H21="",0,H21)=0,0,(IF(H21&gt;0,IF(I21&gt;H21,0,H21-I21),IF(I21&gt;H21,H21-I21,0))))</f>
        <v>0</v>
      </c>
      <c r="K21" s="76" t="str">
        <f t="shared" si="0"/>
        <v>00010102030010000110</v>
      </c>
      <c r="L21" s="54" t="str">
        <f>C21 &amp; D21 &amp; G21</f>
        <v>00010102030010000110</v>
      </c>
    </row>
    <row r="22" spans="1:12" ht="30" x14ac:dyDescent="0.2">
      <c r="A22" s="63" t="s">
        <v>501</v>
      </c>
      <c r="B22" s="64" t="s">
        <v>6</v>
      </c>
      <c r="C22" s="94" t="s">
        <v>69</v>
      </c>
      <c r="D22" s="162" t="s">
        <v>502</v>
      </c>
      <c r="E22" s="163"/>
      <c r="F22" s="163"/>
      <c r="G22" s="164"/>
      <c r="H22" s="95">
        <v>1409650</v>
      </c>
      <c r="I22" s="96">
        <v>663155.06000000006</v>
      </c>
      <c r="J22" s="97">
        <v>746494.94</v>
      </c>
      <c r="K22" s="75" t="str">
        <f t="shared" si="0"/>
        <v>00010300000000000000</v>
      </c>
      <c r="L22" s="65" t="s">
        <v>503</v>
      </c>
    </row>
    <row r="23" spans="1:12" ht="30" x14ac:dyDescent="0.2">
      <c r="A23" s="63" t="s">
        <v>504</v>
      </c>
      <c r="B23" s="64" t="s">
        <v>6</v>
      </c>
      <c r="C23" s="94" t="s">
        <v>69</v>
      </c>
      <c r="D23" s="162" t="s">
        <v>505</v>
      </c>
      <c r="E23" s="163"/>
      <c r="F23" s="163"/>
      <c r="G23" s="164"/>
      <c r="H23" s="95">
        <v>1409650</v>
      </c>
      <c r="I23" s="96">
        <v>663155.06000000006</v>
      </c>
      <c r="J23" s="97">
        <v>746494.94</v>
      </c>
      <c r="K23" s="75" t="str">
        <f t="shared" si="0"/>
        <v>00010302000010000110</v>
      </c>
      <c r="L23" s="65" t="s">
        <v>506</v>
      </c>
    </row>
    <row r="24" spans="1:12" ht="56.25" x14ac:dyDescent="0.2">
      <c r="A24" s="63" t="s">
        <v>507</v>
      </c>
      <c r="B24" s="64" t="s">
        <v>6</v>
      </c>
      <c r="C24" s="94" t="s">
        <v>69</v>
      </c>
      <c r="D24" s="162" t="s">
        <v>508</v>
      </c>
      <c r="E24" s="163"/>
      <c r="F24" s="163"/>
      <c r="G24" s="164"/>
      <c r="H24" s="95">
        <v>647260</v>
      </c>
      <c r="I24" s="96">
        <v>299882.27</v>
      </c>
      <c r="J24" s="97">
        <v>347377.73</v>
      </c>
      <c r="K24" s="75" t="str">
        <f t="shared" si="0"/>
        <v>00010302230010000110</v>
      </c>
      <c r="L24" s="65" t="s">
        <v>509</v>
      </c>
    </row>
    <row r="25" spans="1:12" s="55" customFormat="1" ht="90" x14ac:dyDescent="0.2">
      <c r="A25" s="53" t="s">
        <v>510</v>
      </c>
      <c r="B25" s="52" t="s">
        <v>6</v>
      </c>
      <c r="C25" s="98" t="s">
        <v>69</v>
      </c>
      <c r="D25" s="159" t="s">
        <v>511</v>
      </c>
      <c r="E25" s="160"/>
      <c r="F25" s="160"/>
      <c r="G25" s="161"/>
      <c r="H25" s="99">
        <v>647260</v>
      </c>
      <c r="I25" s="100">
        <v>299882.27</v>
      </c>
      <c r="J25" s="101">
        <f>IF(IF(H25="",0,H25)=0,0,(IF(H25&gt;0,IF(I25&gt;H25,0,H25-I25),IF(I25&gt;H25,H25-I25,0))))</f>
        <v>347377.73</v>
      </c>
      <c r="K25" s="76" t="str">
        <f t="shared" si="0"/>
        <v>00010302231010000110</v>
      </c>
      <c r="L25" s="54" t="str">
        <f>C25 &amp; D25 &amp; G25</f>
        <v>00010302231010000110</v>
      </c>
    </row>
    <row r="26" spans="1:12" ht="78.75" x14ac:dyDescent="0.2">
      <c r="A26" s="63" t="s">
        <v>512</v>
      </c>
      <c r="B26" s="64" t="s">
        <v>6</v>
      </c>
      <c r="C26" s="94" t="s">
        <v>69</v>
      </c>
      <c r="D26" s="162" t="s">
        <v>513</v>
      </c>
      <c r="E26" s="163"/>
      <c r="F26" s="163"/>
      <c r="G26" s="164"/>
      <c r="H26" s="95">
        <v>3690</v>
      </c>
      <c r="I26" s="96">
        <v>2259.0100000000002</v>
      </c>
      <c r="J26" s="97">
        <v>1430.99</v>
      </c>
      <c r="K26" s="75" t="str">
        <f t="shared" si="0"/>
        <v>00010302240010000110</v>
      </c>
      <c r="L26" s="65" t="s">
        <v>514</v>
      </c>
    </row>
    <row r="27" spans="1:12" s="55" customFormat="1" ht="101.25" x14ac:dyDescent="0.2">
      <c r="A27" s="53" t="s">
        <v>515</v>
      </c>
      <c r="B27" s="52" t="s">
        <v>6</v>
      </c>
      <c r="C27" s="98" t="s">
        <v>69</v>
      </c>
      <c r="D27" s="159" t="s">
        <v>516</v>
      </c>
      <c r="E27" s="160"/>
      <c r="F27" s="160"/>
      <c r="G27" s="161"/>
      <c r="H27" s="99">
        <v>3690</v>
      </c>
      <c r="I27" s="100">
        <v>2259.0100000000002</v>
      </c>
      <c r="J27" s="101">
        <f>IF(IF(H27="",0,H27)=0,0,(IF(H27&gt;0,IF(I27&gt;H27,0,H27-I27),IF(I27&gt;H27,H27-I27,0))))</f>
        <v>1430.99</v>
      </c>
      <c r="K27" s="76" t="str">
        <f t="shared" si="0"/>
        <v>00010302241010000110</v>
      </c>
      <c r="L27" s="54" t="str">
        <f>C27 &amp; D27 &amp; G27</f>
        <v>00010302241010000110</v>
      </c>
    </row>
    <row r="28" spans="1:12" ht="56.25" x14ac:dyDescent="0.2">
      <c r="A28" s="63" t="s">
        <v>517</v>
      </c>
      <c r="B28" s="64" t="s">
        <v>6</v>
      </c>
      <c r="C28" s="94" t="s">
        <v>69</v>
      </c>
      <c r="D28" s="162" t="s">
        <v>518</v>
      </c>
      <c r="E28" s="163"/>
      <c r="F28" s="163"/>
      <c r="G28" s="164"/>
      <c r="H28" s="95">
        <v>851430</v>
      </c>
      <c r="I28" s="96">
        <v>416988.86</v>
      </c>
      <c r="J28" s="97">
        <v>434441.14</v>
      </c>
      <c r="K28" s="75" t="str">
        <f t="shared" si="0"/>
        <v>00010302250010000110</v>
      </c>
      <c r="L28" s="65" t="s">
        <v>519</v>
      </c>
    </row>
    <row r="29" spans="1:12" s="55" customFormat="1" ht="90" x14ac:dyDescent="0.2">
      <c r="A29" s="53" t="s">
        <v>520</v>
      </c>
      <c r="B29" s="52" t="s">
        <v>6</v>
      </c>
      <c r="C29" s="98" t="s">
        <v>69</v>
      </c>
      <c r="D29" s="159" t="s">
        <v>521</v>
      </c>
      <c r="E29" s="160"/>
      <c r="F29" s="160"/>
      <c r="G29" s="161"/>
      <c r="H29" s="99">
        <v>851430</v>
      </c>
      <c r="I29" s="100">
        <v>416988.86</v>
      </c>
      <c r="J29" s="101">
        <f>IF(IF(H29="",0,H29)=0,0,(IF(H29&gt;0,IF(I29&gt;H29,0,H29-I29),IF(I29&gt;H29,H29-I29,0))))</f>
        <v>434441.14</v>
      </c>
      <c r="K29" s="76" t="str">
        <f t="shared" si="0"/>
        <v>00010302251010000110</v>
      </c>
      <c r="L29" s="54" t="str">
        <f>C29 &amp; D29 &amp; G29</f>
        <v>00010302251010000110</v>
      </c>
    </row>
    <row r="30" spans="1:12" ht="56.25" x14ac:dyDescent="0.2">
      <c r="A30" s="63" t="s">
        <v>522</v>
      </c>
      <c r="B30" s="64" t="s">
        <v>6</v>
      </c>
      <c r="C30" s="94" t="s">
        <v>69</v>
      </c>
      <c r="D30" s="162" t="s">
        <v>523</v>
      </c>
      <c r="E30" s="163"/>
      <c r="F30" s="163"/>
      <c r="G30" s="164"/>
      <c r="H30" s="95">
        <v>-92730</v>
      </c>
      <c r="I30" s="96">
        <v>-55975.08</v>
      </c>
      <c r="J30" s="97">
        <v>-36754.92</v>
      </c>
      <c r="K30" s="75" t="str">
        <f t="shared" si="0"/>
        <v>00010302260010000110</v>
      </c>
      <c r="L30" s="65" t="s">
        <v>524</v>
      </c>
    </row>
    <row r="31" spans="1:12" s="55" customFormat="1" ht="90" x14ac:dyDescent="0.2">
      <c r="A31" s="53" t="s">
        <v>525</v>
      </c>
      <c r="B31" s="52" t="s">
        <v>6</v>
      </c>
      <c r="C31" s="98" t="s">
        <v>69</v>
      </c>
      <c r="D31" s="159" t="s">
        <v>526</v>
      </c>
      <c r="E31" s="160"/>
      <c r="F31" s="160"/>
      <c r="G31" s="161"/>
      <c r="H31" s="99">
        <v>-92730</v>
      </c>
      <c r="I31" s="100">
        <v>-55975.08</v>
      </c>
      <c r="J31" s="101">
        <f>IF(IF(H31="",0,H31)=0,0,(IF(H31&gt;0,IF(I31&gt;H31,0,H31-I31),IF(I31&gt;H31,H31-I31,0))))</f>
        <v>-36754.92</v>
      </c>
      <c r="K31" s="76" t="str">
        <f t="shared" si="0"/>
        <v>00010302261010000110</v>
      </c>
      <c r="L31" s="54" t="str">
        <f>C31 &amp; D31 &amp; G31</f>
        <v>00010302261010000110</v>
      </c>
    </row>
    <row r="32" spans="1:12" ht="30" x14ac:dyDescent="0.2">
      <c r="A32" s="63" t="s">
        <v>527</v>
      </c>
      <c r="B32" s="64" t="s">
        <v>6</v>
      </c>
      <c r="C32" s="94" t="s">
        <v>69</v>
      </c>
      <c r="D32" s="162" t="s">
        <v>528</v>
      </c>
      <c r="E32" s="163"/>
      <c r="F32" s="163"/>
      <c r="G32" s="164"/>
      <c r="H32" s="95">
        <v>17100</v>
      </c>
      <c r="I32" s="96">
        <v>676.2</v>
      </c>
      <c r="J32" s="97">
        <v>16423.8</v>
      </c>
      <c r="K32" s="75" t="str">
        <f t="shared" si="0"/>
        <v>00010500000000000000</v>
      </c>
      <c r="L32" s="65" t="s">
        <v>529</v>
      </c>
    </row>
    <row r="33" spans="1:12" ht="30" x14ac:dyDescent="0.2">
      <c r="A33" s="63" t="s">
        <v>530</v>
      </c>
      <c r="B33" s="64" t="s">
        <v>6</v>
      </c>
      <c r="C33" s="94" t="s">
        <v>69</v>
      </c>
      <c r="D33" s="162" t="s">
        <v>531</v>
      </c>
      <c r="E33" s="163"/>
      <c r="F33" s="163"/>
      <c r="G33" s="164"/>
      <c r="H33" s="95">
        <v>17100</v>
      </c>
      <c r="I33" s="96">
        <v>676.2</v>
      </c>
      <c r="J33" s="97">
        <v>16423.8</v>
      </c>
      <c r="K33" s="75" t="str">
        <f t="shared" si="0"/>
        <v>00010503000010000110</v>
      </c>
      <c r="L33" s="65" t="s">
        <v>532</v>
      </c>
    </row>
    <row r="34" spans="1:12" s="55" customFormat="1" ht="30" x14ac:dyDescent="0.2">
      <c r="A34" s="53" t="s">
        <v>530</v>
      </c>
      <c r="B34" s="52" t="s">
        <v>6</v>
      </c>
      <c r="C34" s="98" t="s">
        <v>69</v>
      </c>
      <c r="D34" s="159" t="s">
        <v>533</v>
      </c>
      <c r="E34" s="160"/>
      <c r="F34" s="160"/>
      <c r="G34" s="161"/>
      <c r="H34" s="99">
        <v>17100</v>
      </c>
      <c r="I34" s="100">
        <v>676.2</v>
      </c>
      <c r="J34" s="101">
        <f>IF(IF(H34="",0,H34)=0,0,(IF(H34&gt;0,IF(I34&gt;H34,0,H34-I34),IF(I34&gt;H34,H34-I34,0))))</f>
        <v>16423.8</v>
      </c>
      <c r="K34" s="76" t="str">
        <f t="shared" si="0"/>
        <v>00010503010010000110</v>
      </c>
      <c r="L34" s="54" t="str">
        <f>C34 &amp; D34 &amp; G34</f>
        <v>00010503010010000110</v>
      </c>
    </row>
    <row r="35" spans="1:12" ht="30" x14ac:dyDescent="0.2">
      <c r="A35" s="63" t="s">
        <v>534</v>
      </c>
      <c r="B35" s="64" t="s">
        <v>6</v>
      </c>
      <c r="C35" s="94" t="s">
        <v>69</v>
      </c>
      <c r="D35" s="162" t="s">
        <v>535</v>
      </c>
      <c r="E35" s="163"/>
      <c r="F35" s="163"/>
      <c r="G35" s="164"/>
      <c r="H35" s="95">
        <v>1558000</v>
      </c>
      <c r="I35" s="96">
        <v>332574</v>
      </c>
      <c r="J35" s="97">
        <v>1225426</v>
      </c>
      <c r="K35" s="75" t="str">
        <f t="shared" si="0"/>
        <v>00010600000000000000</v>
      </c>
      <c r="L35" s="65" t="s">
        <v>536</v>
      </c>
    </row>
    <row r="36" spans="1:12" ht="30" x14ac:dyDescent="0.2">
      <c r="A36" s="63" t="s">
        <v>537</v>
      </c>
      <c r="B36" s="64" t="s">
        <v>6</v>
      </c>
      <c r="C36" s="94" t="s">
        <v>69</v>
      </c>
      <c r="D36" s="162" t="s">
        <v>538</v>
      </c>
      <c r="E36" s="163"/>
      <c r="F36" s="163"/>
      <c r="G36" s="164"/>
      <c r="H36" s="95">
        <v>573000</v>
      </c>
      <c r="I36" s="96">
        <v>66762.22</v>
      </c>
      <c r="J36" s="97">
        <v>506237.78</v>
      </c>
      <c r="K36" s="75" t="str">
        <f t="shared" si="0"/>
        <v>00010601000000000110</v>
      </c>
      <c r="L36" s="65" t="s">
        <v>539</v>
      </c>
    </row>
    <row r="37" spans="1:12" s="55" customFormat="1" ht="33.75" x14ac:dyDescent="0.2">
      <c r="A37" s="53" t="s">
        <v>540</v>
      </c>
      <c r="B37" s="52" t="s">
        <v>6</v>
      </c>
      <c r="C37" s="98" t="s">
        <v>69</v>
      </c>
      <c r="D37" s="159" t="s">
        <v>541</v>
      </c>
      <c r="E37" s="160"/>
      <c r="F37" s="160"/>
      <c r="G37" s="161"/>
      <c r="H37" s="99">
        <v>573000</v>
      </c>
      <c r="I37" s="100">
        <v>66762.22</v>
      </c>
      <c r="J37" s="101">
        <f>IF(IF(H37="",0,H37)=0,0,(IF(H37&gt;0,IF(I37&gt;H37,0,H37-I37),IF(I37&gt;H37,H37-I37,0))))</f>
        <v>506237.78</v>
      </c>
      <c r="K37" s="76" t="str">
        <f t="shared" si="0"/>
        <v>00010601030100000110</v>
      </c>
      <c r="L37" s="54" t="str">
        <f>C37 &amp; D37 &amp; G37</f>
        <v>00010601030100000110</v>
      </c>
    </row>
    <row r="38" spans="1:12" ht="30" x14ac:dyDescent="0.2">
      <c r="A38" s="63" t="s">
        <v>542</v>
      </c>
      <c r="B38" s="64" t="s">
        <v>6</v>
      </c>
      <c r="C38" s="94" t="s">
        <v>69</v>
      </c>
      <c r="D38" s="162" t="s">
        <v>543</v>
      </c>
      <c r="E38" s="163"/>
      <c r="F38" s="163"/>
      <c r="G38" s="164"/>
      <c r="H38" s="95">
        <v>985000</v>
      </c>
      <c r="I38" s="96">
        <v>265811.78000000003</v>
      </c>
      <c r="J38" s="97">
        <v>719188.22</v>
      </c>
      <c r="K38" s="75" t="str">
        <f t="shared" si="0"/>
        <v>00010606000000000110</v>
      </c>
      <c r="L38" s="65" t="s">
        <v>544</v>
      </c>
    </row>
    <row r="39" spans="1:12" ht="30" x14ac:dyDescent="0.2">
      <c r="A39" s="63" t="s">
        <v>545</v>
      </c>
      <c r="B39" s="64" t="s">
        <v>6</v>
      </c>
      <c r="C39" s="94" t="s">
        <v>69</v>
      </c>
      <c r="D39" s="162" t="s">
        <v>546</v>
      </c>
      <c r="E39" s="163"/>
      <c r="F39" s="163"/>
      <c r="G39" s="164"/>
      <c r="H39" s="95">
        <v>481400</v>
      </c>
      <c r="I39" s="96">
        <v>228361.17</v>
      </c>
      <c r="J39" s="97">
        <v>253038.83</v>
      </c>
      <c r="K39" s="75" t="str">
        <f t="shared" si="0"/>
        <v>00010606030000000110</v>
      </c>
      <c r="L39" s="65" t="s">
        <v>547</v>
      </c>
    </row>
    <row r="40" spans="1:12" s="55" customFormat="1" ht="30" x14ac:dyDescent="0.2">
      <c r="A40" s="53" t="s">
        <v>548</v>
      </c>
      <c r="B40" s="52" t="s">
        <v>6</v>
      </c>
      <c r="C40" s="98" t="s">
        <v>69</v>
      </c>
      <c r="D40" s="159" t="s">
        <v>549</v>
      </c>
      <c r="E40" s="160"/>
      <c r="F40" s="160"/>
      <c r="G40" s="161"/>
      <c r="H40" s="99">
        <v>481400</v>
      </c>
      <c r="I40" s="100">
        <v>228361.17</v>
      </c>
      <c r="J40" s="101">
        <f>IF(IF(H40="",0,H40)=0,0,(IF(H40&gt;0,IF(I40&gt;H40,0,H40-I40),IF(I40&gt;H40,H40-I40,0))))</f>
        <v>253038.83</v>
      </c>
      <c r="K40" s="76" t="str">
        <f t="shared" si="0"/>
        <v>00010606033100000110</v>
      </c>
      <c r="L40" s="54" t="str">
        <f>C40 &amp; D40 &amp; G40</f>
        <v>00010606033100000110</v>
      </c>
    </row>
    <row r="41" spans="1:12" ht="30" x14ac:dyDescent="0.2">
      <c r="A41" s="63" t="s">
        <v>550</v>
      </c>
      <c r="B41" s="64" t="s">
        <v>6</v>
      </c>
      <c r="C41" s="94" t="s">
        <v>69</v>
      </c>
      <c r="D41" s="162" t="s">
        <v>551</v>
      </c>
      <c r="E41" s="163"/>
      <c r="F41" s="163"/>
      <c r="G41" s="164"/>
      <c r="H41" s="95">
        <v>503600</v>
      </c>
      <c r="I41" s="96">
        <v>37450.61</v>
      </c>
      <c r="J41" s="97">
        <v>466149.39</v>
      </c>
      <c r="K41" s="75" t="str">
        <f t="shared" si="0"/>
        <v>00010606040000000110</v>
      </c>
      <c r="L41" s="65" t="s">
        <v>552</v>
      </c>
    </row>
    <row r="42" spans="1:12" s="55" customFormat="1" ht="33.75" x14ac:dyDescent="0.2">
      <c r="A42" s="53" t="s">
        <v>553</v>
      </c>
      <c r="B42" s="52" t="s">
        <v>6</v>
      </c>
      <c r="C42" s="98" t="s">
        <v>69</v>
      </c>
      <c r="D42" s="159" t="s">
        <v>554</v>
      </c>
      <c r="E42" s="160"/>
      <c r="F42" s="160"/>
      <c r="G42" s="161"/>
      <c r="H42" s="99">
        <v>503600</v>
      </c>
      <c r="I42" s="100">
        <v>37450.61</v>
      </c>
      <c r="J42" s="101">
        <f>IF(IF(H42="",0,H42)=0,0,(IF(H42&gt;0,IF(I42&gt;H42,0,H42-I42),IF(I42&gt;H42,H42-I42,0))))</f>
        <v>466149.39</v>
      </c>
      <c r="K42" s="76" t="str">
        <f t="shared" si="0"/>
        <v>00010606043100000110</v>
      </c>
      <c r="L42" s="54" t="str">
        <f>C42 &amp; D42 &amp; G42</f>
        <v>00010606043100000110</v>
      </c>
    </row>
    <row r="43" spans="1:12" ht="30" x14ac:dyDescent="0.2">
      <c r="A43" s="63" t="s">
        <v>555</v>
      </c>
      <c r="B43" s="64" t="s">
        <v>6</v>
      </c>
      <c r="C43" s="94" t="s">
        <v>69</v>
      </c>
      <c r="D43" s="162" t="s">
        <v>556</v>
      </c>
      <c r="E43" s="163"/>
      <c r="F43" s="163"/>
      <c r="G43" s="164"/>
      <c r="H43" s="95">
        <v>500</v>
      </c>
      <c r="I43" s="96">
        <v>0</v>
      </c>
      <c r="J43" s="97">
        <v>500</v>
      </c>
      <c r="K43" s="75" t="str">
        <f t="shared" si="0"/>
        <v>00010800000000000000</v>
      </c>
      <c r="L43" s="65" t="s">
        <v>557</v>
      </c>
    </row>
    <row r="44" spans="1:12" ht="33.75" x14ac:dyDescent="0.2">
      <c r="A44" s="63" t="s">
        <v>558</v>
      </c>
      <c r="B44" s="64" t="s">
        <v>6</v>
      </c>
      <c r="C44" s="94" t="s">
        <v>69</v>
      </c>
      <c r="D44" s="162" t="s">
        <v>559</v>
      </c>
      <c r="E44" s="163"/>
      <c r="F44" s="163"/>
      <c r="G44" s="164"/>
      <c r="H44" s="95">
        <v>500</v>
      </c>
      <c r="I44" s="96">
        <v>0</v>
      </c>
      <c r="J44" s="97">
        <v>500</v>
      </c>
      <c r="K44" s="75" t="str">
        <f t="shared" si="0"/>
        <v>00010804000010000110</v>
      </c>
      <c r="L44" s="65" t="s">
        <v>560</v>
      </c>
    </row>
    <row r="45" spans="1:12" s="55" customFormat="1" ht="56.25" x14ac:dyDescent="0.2">
      <c r="A45" s="53" t="s">
        <v>561</v>
      </c>
      <c r="B45" s="52" t="s">
        <v>6</v>
      </c>
      <c r="C45" s="98" t="s">
        <v>69</v>
      </c>
      <c r="D45" s="159" t="s">
        <v>562</v>
      </c>
      <c r="E45" s="160"/>
      <c r="F45" s="160"/>
      <c r="G45" s="161"/>
      <c r="H45" s="99">
        <v>500</v>
      </c>
      <c r="I45" s="100">
        <v>0</v>
      </c>
      <c r="J45" s="101">
        <f>IF(IF(H45="",0,H45)=0,0,(IF(H45&gt;0,IF(I45&gt;H45,0,H45-I45),IF(I45&gt;H45,H45-I45,0))))</f>
        <v>500</v>
      </c>
      <c r="K45" s="76" t="str">
        <f t="shared" si="0"/>
        <v>00010804020010000110</v>
      </c>
      <c r="L45" s="54" t="str">
        <f>C45 &amp; D45 &amp; G45</f>
        <v>00010804020010000110</v>
      </c>
    </row>
    <row r="46" spans="1:12" ht="33.75" x14ac:dyDescent="0.2">
      <c r="A46" s="63" t="s">
        <v>563</v>
      </c>
      <c r="B46" s="64" t="s">
        <v>6</v>
      </c>
      <c r="C46" s="94" t="s">
        <v>69</v>
      </c>
      <c r="D46" s="162" t="s">
        <v>564</v>
      </c>
      <c r="E46" s="163"/>
      <c r="F46" s="163"/>
      <c r="G46" s="164"/>
      <c r="H46" s="95">
        <v>71100</v>
      </c>
      <c r="I46" s="96">
        <v>0</v>
      </c>
      <c r="J46" s="97">
        <v>71100</v>
      </c>
      <c r="K46" s="75" t="str">
        <f t="shared" si="0"/>
        <v>00011100000000000000</v>
      </c>
      <c r="L46" s="65" t="s">
        <v>565</v>
      </c>
    </row>
    <row r="47" spans="1:12" ht="67.5" x14ac:dyDescent="0.2">
      <c r="A47" s="63" t="s">
        <v>566</v>
      </c>
      <c r="B47" s="64" t="s">
        <v>6</v>
      </c>
      <c r="C47" s="94" t="s">
        <v>69</v>
      </c>
      <c r="D47" s="162" t="s">
        <v>567</v>
      </c>
      <c r="E47" s="163"/>
      <c r="F47" s="163"/>
      <c r="G47" s="164"/>
      <c r="H47" s="95">
        <v>71100</v>
      </c>
      <c r="I47" s="96">
        <v>0</v>
      </c>
      <c r="J47" s="97">
        <v>71100</v>
      </c>
      <c r="K47" s="75" t="str">
        <f t="shared" si="0"/>
        <v>00011105000000000120</v>
      </c>
      <c r="L47" s="65" t="s">
        <v>568</v>
      </c>
    </row>
    <row r="48" spans="1:12" ht="67.5" x14ac:dyDescent="0.2">
      <c r="A48" s="63" t="s">
        <v>569</v>
      </c>
      <c r="B48" s="64" t="s">
        <v>6</v>
      </c>
      <c r="C48" s="94" t="s">
        <v>69</v>
      </c>
      <c r="D48" s="162" t="s">
        <v>570</v>
      </c>
      <c r="E48" s="163"/>
      <c r="F48" s="163"/>
      <c r="G48" s="164"/>
      <c r="H48" s="95">
        <v>71100</v>
      </c>
      <c r="I48" s="96">
        <v>0</v>
      </c>
      <c r="J48" s="97">
        <v>71100</v>
      </c>
      <c r="K48" s="75" t="str">
        <f t="shared" si="0"/>
        <v>00011105020000000120</v>
      </c>
      <c r="L48" s="65" t="s">
        <v>571</v>
      </c>
    </row>
    <row r="49" spans="1:12" s="55" customFormat="1" ht="56.25" x14ac:dyDescent="0.2">
      <c r="A49" s="53" t="s">
        <v>572</v>
      </c>
      <c r="B49" s="52" t="s">
        <v>6</v>
      </c>
      <c r="C49" s="98" t="s">
        <v>69</v>
      </c>
      <c r="D49" s="159" t="s">
        <v>573</v>
      </c>
      <c r="E49" s="160"/>
      <c r="F49" s="160"/>
      <c r="G49" s="161"/>
      <c r="H49" s="99">
        <v>71100</v>
      </c>
      <c r="I49" s="100">
        <v>0</v>
      </c>
      <c r="J49" s="101">
        <f>IF(IF(H49="",0,H49)=0,0,(IF(H49&gt;0,IF(I49&gt;H49,0,H49-I49),IF(I49&gt;H49,H49-I49,0))))</f>
        <v>71100</v>
      </c>
      <c r="K49" s="76" t="str">
        <f t="shared" ref="K49:K67" si="1">C49 &amp; D49 &amp; G49</f>
        <v>00011105025100000120</v>
      </c>
      <c r="L49" s="54" t="str">
        <f>C49 &amp; D49 &amp; G49</f>
        <v>00011105025100000120</v>
      </c>
    </row>
    <row r="50" spans="1:12" ht="30" x14ac:dyDescent="0.2">
      <c r="A50" s="63" t="s">
        <v>574</v>
      </c>
      <c r="B50" s="64" t="s">
        <v>6</v>
      </c>
      <c r="C50" s="94" t="s">
        <v>69</v>
      </c>
      <c r="D50" s="162" t="s">
        <v>575</v>
      </c>
      <c r="E50" s="163"/>
      <c r="F50" s="163"/>
      <c r="G50" s="164"/>
      <c r="H50" s="95">
        <v>9941770</v>
      </c>
      <c r="I50" s="96">
        <v>3871255.93</v>
      </c>
      <c r="J50" s="97">
        <v>6070514.0700000003</v>
      </c>
      <c r="K50" s="75" t="str">
        <f t="shared" si="1"/>
        <v>00020000000000000000</v>
      </c>
      <c r="L50" s="65" t="s">
        <v>576</v>
      </c>
    </row>
    <row r="51" spans="1:12" ht="33.75" x14ac:dyDescent="0.2">
      <c r="A51" s="63" t="s">
        <v>577</v>
      </c>
      <c r="B51" s="64" t="s">
        <v>6</v>
      </c>
      <c r="C51" s="94" t="s">
        <v>69</v>
      </c>
      <c r="D51" s="162" t="s">
        <v>578</v>
      </c>
      <c r="E51" s="163"/>
      <c r="F51" s="163"/>
      <c r="G51" s="164"/>
      <c r="H51" s="95">
        <v>9941770</v>
      </c>
      <c r="I51" s="96">
        <v>3871255.93</v>
      </c>
      <c r="J51" s="97">
        <v>6070514.0700000003</v>
      </c>
      <c r="K51" s="75" t="str">
        <f t="shared" si="1"/>
        <v>00020200000000000000</v>
      </c>
      <c r="L51" s="65" t="s">
        <v>579</v>
      </c>
    </row>
    <row r="52" spans="1:12" ht="30" x14ac:dyDescent="0.2">
      <c r="A52" s="63" t="s">
        <v>580</v>
      </c>
      <c r="B52" s="64" t="s">
        <v>6</v>
      </c>
      <c r="C52" s="94" t="s">
        <v>69</v>
      </c>
      <c r="D52" s="162" t="s">
        <v>581</v>
      </c>
      <c r="E52" s="163"/>
      <c r="F52" s="163"/>
      <c r="G52" s="164"/>
      <c r="H52" s="95">
        <v>7173000</v>
      </c>
      <c r="I52" s="96">
        <v>3213480.5</v>
      </c>
      <c r="J52" s="97">
        <v>3959519.5</v>
      </c>
      <c r="K52" s="75" t="str">
        <f t="shared" si="1"/>
        <v>00020210000000000150</v>
      </c>
      <c r="L52" s="65" t="s">
        <v>582</v>
      </c>
    </row>
    <row r="53" spans="1:12" ht="33.75" x14ac:dyDescent="0.2">
      <c r="A53" s="63" t="s">
        <v>583</v>
      </c>
      <c r="B53" s="64" t="s">
        <v>6</v>
      </c>
      <c r="C53" s="94" t="s">
        <v>69</v>
      </c>
      <c r="D53" s="162" t="s">
        <v>584</v>
      </c>
      <c r="E53" s="163"/>
      <c r="F53" s="163"/>
      <c r="G53" s="164"/>
      <c r="H53" s="95">
        <v>7173000</v>
      </c>
      <c r="I53" s="96">
        <v>3213480.5</v>
      </c>
      <c r="J53" s="97">
        <v>3959519.5</v>
      </c>
      <c r="K53" s="75" t="str">
        <f t="shared" si="1"/>
        <v>00020216001000000150</v>
      </c>
      <c r="L53" s="65" t="s">
        <v>585</v>
      </c>
    </row>
    <row r="54" spans="1:12" s="55" customFormat="1" ht="33.75" x14ac:dyDescent="0.2">
      <c r="A54" s="53" t="s">
        <v>586</v>
      </c>
      <c r="B54" s="52" t="s">
        <v>6</v>
      </c>
      <c r="C54" s="98" t="s">
        <v>69</v>
      </c>
      <c r="D54" s="159" t="s">
        <v>587</v>
      </c>
      <c r="E54" s="160"/>
      <c r="F54" s="160"/>
      <c r="G54" s="161"/>
      <c r="H54" s="99">
        <v>7173000</v>
      </c>
      <c r="I54" s="100">
        <v>3213480.5</v>
      </c>
      <c r="J54" s="101">
        <f>IF(IF(H54="",0,H54)=0,0,(IF(H54&gt;0,IF(I54&gt;H54,0,H54-I54),IF(I54&gt;H54,H54-I54,0))))</f>
        <v>3959519.5</v>
      </c>
      <c r="K54" s="76" t="str">
        <f t="shared" si="1"/>
        <v>00020216001100000150</v>
      </c>
      <c r="L54" s="54" t="str">
        <f>C54 &amp; D54 &amp; G54</f>
        <v>00020216001100000150</v>
      </c>
    </row>
    <row r="55" spans="1:12" ht="30" x14ac:dyDescent="0.2">
      <c r="A55" s="63" t="s">
        <v>588</v>
      </c>
      <c r="B55" s="64" t="s">
        <v>6</v>
      </c>
      <c r="C55" s="94" t="s">
        <v>69</v>
      </c>
      <c r="D55" s="162" t="s">
        <v>589</v>
      </c>
      <c r="E55" s="163"/>
      <c r="F55" s="163"/>
      <c r="G55" s="164"/>
      <c r="H55" s="95">
        <v>2102000</v>
      </c>
      <c r="I55" s="96">
        <v>313967.93</v>
      </c>
      <c r="J55" s="97">
        <v>1788032.07</v>
      </c>
      <c r="K55" s="75" t="str">
        <f t="shared" si="1"/>
        <v>00020220000000000150</v>
      </c>
      <c r="L55" s="65" t="s">
        <v>590</v>
      </c>
    </row>
    <row r="56" spans="1:12" ht="30" x14ac:dyDescent="0.2">
      <c r="A56" s="63" t="s">
        <v>591</v>
      </c>
      <c r="B56" s="64" t="s">
        <v>6</v>
      </c>
      <c r="C56" s="94" t="s">
        <v>69</v>
      </c>
      <c r="D56" s="162" t="s">
        <v>592</v>
      </c>
      <c r="E56" s="163"/>
      <c r="F56" s="163"/>
      <c r="G56" s="164"/>
      <c r="H56" s="95">
        <v>221000</v>
      </c>
      <c r="I56" s="96">
        <v>0</v>
      </c>
      <c r="J56" s="97">
        <v>221000</v>
      </c>
      <c r="K56" s="75" t="str">
        <f t="shared" si="1"/>
        <v>00020225576000000150</v>
      </c>
      <c r="L56" s="65" t="s">
        <v>593</v>
      </c>
    </row>
    <row r="57" spans="1:12" s="55" customFormat="1" ht="30" x14ac:dyDescent="0.2">
      <c r="A57" s="53" t="s">
        <v>594</v>
      </c>
      <c r="B57" s="52" t="s">
        <v>6</v>
      </c>
      <c r="C57" s="98" t="s">
        <v>69</v>
      </c>
      <c r="D57" s="159" t="s">
        <v>595</v>
      </c>
      <c r="E57" s="160"/>
      <c r="F57" s="160"/>
      <c r="G57" s="161"/>
      <c r="H57" s="99">
        <v>221000</v>
      </c>
      <c r="I57" s="100">
        <v>0</v>
      </c>
      <c r="J57" s="101">
        <f>IF(IF(H57="",0,H57)=0,0,(IF(H57&gt;0,IF(I57&gt;H57,0,H57-I57),IF(I57&gt;H57,H57-I57,0))))</f>
        <v>221000</v>
      </c>
      <c r="K57" s="76" t="str">
        <f t="shared" si="1"/>
        <v>00020225576100000150</v>
      </c>
      <c r="L57" s="54" t="str">
        <f>C57 &amp; D57 &amp; G57</f>
        <v>00020225576100000150</v>
      </c>
    </row>
    <row r="58" spans="1:12" ht="30" x14ac:dyDescent="0.2">
      <c r="A58" s="63" t="s">
        <v>596</v>
      </c>
      <c r="B58" s="64" t="s">
        <v>6</v>
      </c>
      <c r="C58" s="94" t="s">
        <v>69</v>
      </c>
      <c r="D58" s="162" t="s">
        <v>597</v>
      </c>
      <c r="E58" s="163"/>
      <c r="F58" s="163"/>
      <c r="G58" s="164"/>
      <c r="H58" s="95">
        <v>1881000</v>
      </c>
      <c r="I58" s="96">
        <v>313967.93</v>
      </c>
      <c r="J58" s="97">
        <v>1567032.07</v>
      </c>
      <c r="K58" s="75" t="str">
        <f t="shared" si="1"/>
        <v>00020229999000000150</v>
      </c>
      <c r="L58" s="65" t="s">
        <v>598</v>
      </c>
    </row>
    <row r="59" spans="1:12" s="55" customFormat="1" ht="30" x14ac:dyDescent="0.2">
      <c r="A59" s="53" t="s">
        <v>599</v>
      </c>
      <c r="B59" s="52" t="s">
        <v>6</v>
      </c>
      <c r="C59" s="98" t="s">
        <v>69</v>
      </c>
      <c r="D59" s="159" t="s">
        <v>600</v>
      </c>
      <c r="E59" s="160"/>
      <c r="F59" s="160"/>
      <c r="G59" s="161"/>
      <c r="H59" s="99">
        <v>1881000</v>
      </c>
      <c r="I59" s="100">
        <v>313967.93</v>
      </c>
      <c r="J59" s="101">
        <f>IF(IF(H59="",0,H59)=0,0,(IF(H59&gt;0,IF(I59&gt;H59,0,H59-I59),IF(I59&gt;H59,H59-I59,0))))</f>
        <v>1567032.07</v>
      </c>
      <c r="K59" s="76" t="str">
        <f t="shared" si="1"/>
        <v>00020229999100000150</v>
      </c>
      <c r="L59" s="54" t="str">
        <f>C59 &amp; D59 &amp; G59</f>
        <v>00020229999100000150</v>
      </c>
    </row>
    <row r="60" spans="1:12" ht="30" x14ac:dyDescent="0.2">
      <c r="A60" s="63" t="s">
        <v>601</v>
      </c>
      <c r="B60" s="64" t="s">
        <v>6</v>
      </c>
      <c r="C60" s="94" t="s">
        <v>69</v>
      </c>
      <c r="D60" s="162" t="s">
        <v>602</v>
      </c>
      <c r="E60" s="163"/>
      <c r="F60" s="163"/>
      <c r="G60" s="164"/>
      <c r="H60" s="95">
        <v>397700</v>
      </c>
      <c r="I60" s="96">
        <v>209287.5</v>
      </c>
      <c r="J60" s="97">
        <v>188412.5</v>
      </c>
      <c r="K60" s="75" t="str">
        <f t="shared" si="1"/>
        <v>00020230000000000150</v>
      </c>
      <c r="L60" s="65" t="s">
        <v>603</v>
      </c>
    </row>
    <row r="61" spans="1:12" ht="33.75" x14ac:dyDescent="0.2">
      <c r="A61" s="63" t="s">
        <v>604</v>
      </c>
      <c r="B61" s="64" t="s">
        <v>6</v>
      </c>
      <c r="C61" s="94" t="s">
        <v>69</v>
      </c>
      <c r="D61" s="162" t="s">
        <v>605</v>
      </c>
      <c r="E61" s="163"/>
      <c r="F61" s="163"/>
      <c r="G61" s="164"/>
      <c r="H61" s="95">
        <v>153200</v>
      </c>
      <c r="I61" s="96">
        <v>87027.5</v>
      </c>
      <c r="J61" s="97">
        <v>66172.5</v>
      </c>
      <c r="K61" s="75" t="str">
        <f t="shared" si="1"/>
        <v>00020230024000000150</v>
      </c>
      <c r="L61" s="65" t="s">
        <v>606</v>
      </c>
    </row>
    <row r="62" spans="1:12" s="55" customFormat="1" ht="33.75" x14ac:dyDescent="0.2">
      <c r="A62" s="53" t="s">
        <v>607</v>
      </c>
      <c r="B62" s="52" t="s">
        <v>6</v>
      </c>
      <c r="C62" s="98" t="s">
        <v>69</v>
      </c>
      <c r="D62" s="159" t="s">
        <v>608</v>
      </c>
      <c r="E62" s="160"/>
      <c r="F62" s="160"/>
      <c r="G62" s="161"/>
      <c r="H62" s="99">
        <v>153200</v>
      </c>
      <c r="I62" s="100">
        <v>87027.5</v>
      </c>
      <c r="J62" s="101">
        <f>IF(IF(H62="",0,H62)=0,0,(IF(H62&gt;0,IF(I62&gt;H62,0,H62-I62),IF(I62&gt;H62,H62-I62,0))))</f>
        <v>66172.5</v>
      </c>
      <c r="K62" s="76" t="str">
        <f t="shared" si="1"/>
        <v>00020230024100000150</v>
      </c>
      <c r="L62" s="54" t="str">
        <f>C62 &amp; D62 &amp; G62</f>
        <v>00020230024100000150</v>
      </c>
    </row>
    <row r="63" spans="1:12" ht="33.75" x14ac:dyDescent="0.2">
      <c r="A63" s="63" t="s">
        <v>609</v>
      </c>
      <c r="B63" s="64" t="s">
        <v>6</v>
      </c>
      <c r="C63" s="94" t="s">
        <v>69</v>
      </c>
      <c r="D63" s="162" t="s">
        <v>610</v>
      </c>
      <c r="E63" s="163"/>
      <c r="F63" s="163"/>
      <c r="G63" s="164"/>
      <c r="H63" s="95">
        <v>244500</v>
      </c>
      <c r="I63" s="96">
        <v>122260</v>
      </c>
      <c r="J63" s="97">
        <v>122240</v>
      </c>
      <c r="K63" s="75" t="str">
        <f t="shared" si="1"/>
        <v>00020235118000000150</v>
      </c>
      <c r="L63" s="65" t="s">
        <v>611</v>
      </c>
    </row>
    <row r="64" spans="1:12" s="55" customFormat="1" ht="33.75" x14ac:dyDescent="0.2">
      <c r="A64" s="53" t="s">
        <v>612</v>
      </c>
      <c r="B64" s="52" t="s">
        <v>6</v>
      </c>
      <c r="C64" s="98" t="s">
        <v>69</v>
      </c>
      <c r="D64" s="159" t="s">
        <v>613</v>
      </c>
      <c r="E64" s="160"/>
      <c r="F64" s="160"/>
      <c r="G64" s="161"/>
      <c r="H64" s="99">
        <v>244500</v>
      </c>
      <c r="I64" s="100">
        <v>122260</v>
      </c>
      <c r="J64" s="101">
        <f>IF(IF(H64="",0,H64)=0,0,(IF(H64&gt;0,IF(I64&gt;H64,0,H64-I64),IF(I64&gt;H64,H64-I64,0))))</f>
        <v>122240</v>
      </c>
      <c r="K64" s="76" t="str">
        <f t="shared" si="1"/>
        <v>00020235118100000150</v>
      </c>
      <c r="L64" s="54" t="str">
        <f>C64 &amp; D64 &amp; G64</f>
        <v>00020235118100000150</v>
      </c>
    </row>
    <row r="65" spans="1:12" ht="30" x14ac:dyDescent="0.2">
      <c r="A65" s="63" t="s">
        <v>210</v>
      </c>
      <c r="B65" s="64" t="s">
        <v>6</v>
      </c>
      <c r="C65" s="94" t="s">
        <v>69</v>
      </c>
      <c r="D65" s="162" t="s">
        <v>614</v>
      </c>
      <c r="E65" s="163"/>
      <c r="F65" s="163"/>
      <c r="G65" s="164"/>
      <c r="H65" s="95">
        <v>269070</v>
      </c>
      <c r="I65" s="96">
        <v>134520</v>
      </c>
      <c r="J65" s="97">
        <v>134550</v>
      </c>
      <c r="K65" s="75" t="str">
        <f t="shared" si="1"/>
        <v>00020240000000000150</v>
      </c>
      <c r="L65" s="65" t="s">
        <v>615</v>
      </c>
    </row>
    <row r="66" spans="1:12" ht="45" x14ac:dyDescent="0.2">
      <c r="A66" s="63" t="s">
        <v>616</v>
      </c>
      <c r="B66" s="64" t="s">
        <v>6</v>
      </c>
      <c r="C66" s="94" t="s">
        <v>69</v>
      </c>
      <c r="D66" s="162" t="s">
        <v>617</v>
      </c>
      <c r="E66" s="163"/>
      <c r="F66" s="163"/>
      <c r="G66" s="164"/>
      <c r="H66" s="95">
        <v>269070</v>
      </c>
      <c r="I66" s="96">
        <v>134520</v>
      </c>
      <c r="J66" s="97">
        <v>134550</v>
      </c>
      <c r="K66" s="75" t="str">
        <f t="shared" si="1"/>
        <v>00020240014000000150</v>
      </c>
      <c r="L66" s="65" t="s">
        <v>618</v>
      </c>
    </row>
    <row r="67" spans="1:12" s="55" customFormat="1" ht="56.25" x14ac:dyDescent="0.2">
      <c r="A67" s="53" t="s">
        <v>619</v>
      </c>
      <c r="B67" s="52" t="s">
        <v>6</v>
      </c>
      <c r="C67" s="98" t="s">
        <v>69</v>
      </c>
      <c r="D67" s="159" t="s">
        <v>620</v>
      </c>
      <c r="E67" s="160"/>
      <c r="F67" s="160"/>
      <c r="G67" s="161"/>
      <c r="H67" s="99">
        <v>269070</v>
      </c>
      <c r="I67" s="100">
        <v>134520</v>
      </c>
      <c r="J67" s="101">
        <f>IF(IF(H67="",0,H67)=0,0,(IF(H67&gt;0,IF(I67&gt;H67,0,H67-I67),IF(I67&gt;H67,H67-I67,0))))</f>
        <v>134550</v>
      </c>
      <c r="K67" s="76" t="str">
        <f t="shared" si="1"/>
        <v>00020240014100000150</v>
      </c>
      <c r="L67" s="54" t="str">
        <f>C67 &amp; D67 &amp; G67</f>
        <v>00020240014100000150</v>
      </c>
    </row>
    <row r="68" spans="1:12" ht="3.75" hidden="1" customHeight="1" thickBot="1" x14ac:dyDescent="0.25">
      <c r="A68" s="14"/>
      <c r="B68" s="26"/>
      <c r="C68" s="18"/>
      <c r="D68" s="27"/>
      <c r="E68" s="27"/>
      <c r="F68" s="27"/>
      <c r="G68" s="27"/>
      <c r="H68" s="32"/>
      <c r="I68" s="33"/>
      <c r="J68" s="42"/>
      <c r="K68" s="73"/>
    </row>
    <row r="69" spans="1:12" x14ac:dyDescent="0.2">
      <c r="A69" s="19"/>
      <c r="B69" s="20"/>
      <c r="C69" s="21"/>
      <c r="D69" s="21"/>
      <c r="E69" s="21"/>
      <c r="F69" s="21"/>
      <c r="G69" s="21"/>
      <c r="H69" s="22"/>
      <c r="I69" s="22"/>
      <c r="J69" s="21"/>
      <c r="K69" s="21"/>
    </row>
    <row r="70" spans="1:12" ht="12.75" customHeight="1" x14ac:dyDescent="0.25">
      <c r="A70" s="180" t="s">
        <v>24</v>
      </c>
      <c r="B70" s="180"/>
      <c r="C70" s="180"/>
      <c r="D70" s="180"/>
      <c r="E70" s="180"/>
      <c r="F70" s="180"/>
      <c r="G70" s="180"/>
      <c r="H70" s="180"/>
      <c r="I70" s="180"/>
      <c r="J70" s="180"/>
      <c r="K70" s="70"/>
    </row>
    <row r="71" spans="1:12" x14ac:dyDescent="0.2">
      <c r="A71" s="8"/>
      <c r="B71" s="8"/>
      <c r="C71" s="9"/>
      <c r="D71" s="9"/>
      <c r="E71" s="9"/>
      <c r="F71" s="9"/>
      <c r="G71" s="9"/>
      <c r="H71" s="10"/>
      <c r="I71" s="10"/>
      <c r="J71" s="31" t="s">
        <v>20</v>
      </c>
      <c r="K71" s="31"/>
    </row>
    <row r="72" spans="1:12" ht="12.75" customHeight="1" x14ac:dyDescent="0.2">
      <c r="A72" s="181" t="s">
        <v>38</v>
      </c>
      <c r="B72" s="181" t="s">
        <v>39</v>
      </c>
      <c r="C72" s="193" t="s">
        <v>43</v>
      </c>
      <c r="D72" s="194"/>
      <c r="E72" s="194"/>
      <c r="F72" s="194"/>
      <c r="G72" s="195"/>
      <c r="H72" s="181" t="s">
        <v>41</v>
      </c>
      <c r="I72" s="181" t="s">
        <v>23</v>
      </c>
      <c r="J72" s="181" t="s">
        <v>42</v>
      </c>
      <c r="K72" s="71"/>
    </row>
    <row r="73" spans="1:12" x14ac:dyDescent="0.2">
      <c r="A73" s="182"/>
      <c r="B73" s="182"/>
      <c r="C73" s="196"/>
      <c r="D73" s="197"/>
      <c r="E73" s="197"/>
      <c r="F73" s="197"/>
      <c r="G73" s="198"/>
      <c r="H73" s="182"/>
      <c r="I73" s="182"/>
      <c r="J73" s="182"/>
      <c r="K73" s="71"/>
    </row>
    <row r="74" spans="1:12" x14ac:dyDescent="0.2">
      <c r="A74" s="183"/>
      <c r="B74" s="183"/>
      <c r="C74" s="199"/>
      <c r="D74" s="200"/>
      <c r="E74" s="200"/>
      <c r="F74" s="200"/>
      <c r="G74" s="201"/>
      <c r="H74" s="183"/>
      <c r="I74" s="183"/>
      <c r="J74" s="183"/>
      <c r="K74" s="71"/>
    </row>
    <row r="75" spans="1:12" ht="13.5" thickBot="1" x14ac:dyDescent="0.25">
      <c r="A75" s="45">
        <v>1</v>
      </c>
      <c r="B75" s="12">
        <v>2</v>
      </c>
      <c r="C75" s="177">
        <v>3</v>
      </c>
      <c r="D75" s="178"/>
      <c r="E75" s="178"/>
      <c r="F75" s="178"/>
      <c r="G75" s="179"/>
      <c r="H75" s="13" t="s">
        <v>2</v>
      </c>
      <c r="I75" s="13" t="s">
        <v>25</v>
      </c>
      <c r="J75" s="13" t="s">
        <v>26</v>
      </c>
      <c r="K75" s="72"/>
    </row>
    <row r="76" spans="1:12" ht="15" x14ac:dyDescent="0.2">
      <c r="A76" s="46" t="s">
        <v>5</v>
      </c>
      <c r="B76" s="34" t="s">
        <v>7</v>
      </c>
      <c r="C76" s="171" t="s">
        <v>17</v>
      </c>
      <c r="D76" s="172"/>
      <c r="E76" s="172"/>
      <c r="F76" s="172"/>
      <c r="G76" s="173"/>
      <c r="H76" s="89">
        <v>15406187.49</v>
      </c>
      <c r="I76" s="89">
        <v>5310101.25</v>
      </c>
      <c r="J76" s="90">
        <v>10096086.24</v>
      </c>
    </row>
    <row r="77" spans="1:12" ht="12.75" customHeight="1" x14ac:dyDescent="0.2">
      <c r="A77" s="48" t="s">
        <v>4</v>
      </c>
      <c r="B77" s="41"/>
      <c r="C77" s="174"/>
      <c r="D77" s="175"/>
      <c r="E77" s="175"/>
      <c r="F77" s="175"/>
      <c r="G77" s="176"/>
      <c r="H77" s="102"/>
      <c r="I77" s="103"/>
      <c r="J77" s="104"/>
    </row>
    <row r="78" spans="1:12" ht="30" x14ac:dyDescent="0.2">
      <c r="A78" s="63" t="s">
        <v>91</v>
      </c>
      <c r="B78" s="64" t="s">
        <v>7</v>
      </c>
      <c r="C78" s="94" t="s">
        <v>69</v>
      </c>
      <c r="D78" s="105" t="s">
        <v>94</v>
      </c>
      <c r="E78" s="162" t="s">
        <v>93</v>
      </c>
      <c r="F78" s="169"/>
      <c r="G78" s="106" t="s">
        <v>69</v>
      </c>
      <c r="H78" s="95">
        <v>6203940</v>
      </c>
      <c r="I78" s="96">
        <v>2593181.4500000002</v>
      </c>
      <c r="J78" s="97">
        <v>3610758.55</v>
      </c>
      <c r="K78" s="75" t="str">
        <f t="shared" ref="K78:K141" si="2">C78 &amp; D78 &amp;E78 &amp; F78 &amp; G78</f>
        <v>00001000000000000000</v>
      </c>
      <c r="L78" s="66" t="s">
        <v>92</v>
      </c>
    </row>
    <row r="79" spans="1:12" ht="30" x14ac:dyDescent="0.2">
      <c r="A79" s="63" t="s">
        <v>95</v>
      </c>
      <c r="B79" s="64" t="s">
        <v>7</v>
      </c>
      <c r="C79" s="94" t="s">
        <v>69</v>
      </c>
      <c r="D79" s="105" t="s">
        <v>97</v>
      </c>
      <c r="E79" s="162" t="s">
        <v>93</v>
      </c>
      <c r="F79" s="169"/>
      <c r="G79" s="106" t="s">
        <v>69</v>
      </c>
      <c r="H79" s="95">
        <v>717800</v>
      </c>
      <c r="I79" s="96">
        <v>333363.24</v>
      </c>
      <c r="J79" s="97">
        <v>384436.76</v>
      </c>
      <c r="K79" s="75" t="str">
        <f t="shared" si="2"/>
        <v>00001020000000000000</v>
      </c>
      <c r="L79" s="66" t="s">
        <v>96</v>
      </c>
    </row>
    <row r="80" spans="1:12" ht="45" x14ac:dyDescent="0.2">
      <c r="A80" s="63" t="s">
        <v>98</v>
      </c>
      <c r="B80" s="64" t="s">
        <v>7</v>
      </c>
      <c r="C80" s="94" t="s">
        <v>69</v>
      </c>
      <c r="D80" s="105" t="s">
        <v>97</v>
      </c>
      <c r="E80" s="162" t="s">
        <v>100</v>
      </c>
      <c r="F80" s="169"/>
      <c r="G80" s="106" t="s">
        <v>69</v>
      </c>
      <c r="H80" s="95">
        <v>717800</v>
      </c>
      <c r="I80" s="96">
        <v>333363.24</v>
      </c>
      <c r="J80" s="97">
        <v>384436.76</v>
      </c>
      <c r="K80" s="75" t="str">
        <f t="shared" si="2"/>
        <v>00001029200000000000</v>
      </c>
      <c r="L80" s="66" t="s">
        <v>99</v>
      </c>
    </row>
    <row r="81" spans="1:12" ht="30" x14ac:dyDescent="0.2">
      <c r="A81" s="63" t="s">
        <v>101</v>
      </c>
      <c r="B81" s="64" t="s">
        <v>7</v>
      </c>
      <c r="C81" s="94" t="s">
        <v>69</v>
      </c>
      <c r="D81" s="105" t="s">
        <v>97</v>
      </c>
      <c r="E81" s="162" t="s">
        <v>103</v>
      </c>
      <c r="F81" s="169"/>
      <c r="G81" s="106" t="s">
        <v>69</v>
      </c>
      <c r="H81" s="95">
        <v>717800</v>
      </c>
      <c r="I81" s="96">
        <v>333363.24</v>
      </c>
      <c r="J81" s="97">
        <v>384436.76</v>
      </c>
      <c r="K81" s="75" t="str">
        <f t="shared" si="2"/>
        <v>00001029210000000000</v>
      </c>
      <c r="L81" s="66" t="s">
        <v>102</v>
      </c>
    </row>
    <row r="82" spans="1:12" ht="30" x14ac:dyDescent="0.2">
      <c r="A82" s="63" t="s">
        <v>104</v>
      </c>
      <c r="B82" s="64" t="s">
        <v>7</v>
      </c>
      <c r="C82" s="94" t="s">
        <v>69</v>
      </c>
      <c r="D82" s="105" t="s">
        <v>97</v>
      </c>
      <c r="E82" s="162" t="s">
        <v>106</v>
      </c>
      <c r="F82" s="169"/>
      <c r="G82" s="106" t="s">
        <v>69</v>
      </c>
      <c r="H82" s="95">
        <v>717800</v>
      </c>
      <c r="I82" s="96">
        <v>333363.24</v>
      </c>
      <c r="J82" s="97">
        <v>384436.76</v>
      </c>
      <c r="K82" s="75" t="str">
        <f t="shared" si="2"/>
        <v>00001029210001000000</v>
      </c>
      <c r="L82" s="66" t="s">
        <v>105</v>
      </c>
    </row>
    <row r="83" spans="1:12" ht="56.25" x14ac:dyDescent="0.2">
      <c r="A83" s="63" t="s">
        <v>107</v>
      </c>
      <c r="B83" s="64" t="s">
        <v>7</v>
      </c>
      <c r="C83" s="94" t="s">
        <v>69</v>
      </c>
      <c r="D83" s="105" t="s">
        <v>97</v>
      </c>
      <c r="E83" s="162" t="s">
        <v>106</v>
      </c>
      <c r="F83" s="169"/>
      <c r="G83" s="106" t="s">
        <v>109</v>
      </c>
      <c r="H83" s="95">
        <v>717800</v>
      </c>
      <c r="I83" s="96">
        <v>333363.24</v>
      </c>
      <c r="J83" s="97">
        <v>384436.76</v>
      </c>
      <c r="K83" s="75" t="str">
        <f t="shared" si="2"/>
        <v>00001029210001000100</v>
      </c>
      <c r="L83" s="66" t="s">
        <v>108</v>
      </c>
    </row>
    <row r="84" spans="1:12" ht="30" x14ac:dyDescent="0.2">
      <c r="A84" s="63" t="s">
        <v>110</v>
      </c>
      <c r="B84" s="64" t="s">
        <v>7</v>
      </c>
      <c r="C84" s="94" t="s">
        <v>69</v>
      </c>
      <c r="D84" s="105" t="s">
        <v>97</v>
      </c>
      <c r="E84" s="162" t="s">
        <v>106</v>
      </c>
      <c r="F84" s="169"/>
      <c r="G84" s="106" t="s">
        <v>112</v>
      </c>
      <c r="H84" s="95">
        <v>717800</v>
      </c>
      <c r="I84" s="96">
        <v>333363.24</v>
      </c>
      <c r="J84" s="97">
        <v>384436.76</v>
      </c>
      <c r="K84" s="75" t="str">
        <f t="shared" si="2"/>
        <v>00001029210001000120</v>
      </c>
      <c r="L84" s="66" t="s">
        <v>111</v>
      </c>
    </row>
    <row r="85" spans="1:12" s="55" customFormat="1" ht="30" x14ac:dyDescent="0.2">
      <c r="A85" s="53" t="s">
        <v>113</v>
      </c>
      <c r="B85" s="52" t="s">
        <v>7</v>
      </c>
      <c r="C85" s="98" t="s">
        <v>69</v>
      </c>
      <c r="D85" s="107" t="s">
        <v>97</v>
      </c>
      <c r="E85" s="159" t="s">
        <v>106</v>
      </c>
      <c r="F85" s="170"/>
      <c r="G85" s="108" t="s">
        <v>114</v>
      </c>
      <c r="H85" s="99">
        <v>520500</v>
      </c>
      <c r="I85" s="100">
        <v>230598.24</v>
      </c>
      <c r="J85" s="101">
        <f>IF(IF(H85="",0,H85)=0,0,(IF(H85&gt;0,IF(I85&gt;H85,0,H85-I85),IF(I85&gt;H85,H85-I85,0))))</f>
        <v>289901.76</v>
      </c>
      <c r="K85" s="75" t="str">
        <f t="shared" si="2"/>
        <v>00001029210001000121</v>
      </c>
      <c r="L85" s="54" t="str">
        <f>C85 &amp; D85 &amp;E85 &amp; F85 &amp; G85</f>
        <v>00001029210001000121</v>
      </c>
    </row>
    <row r="86" spans="1:12" s="55" customFormat="1" ht="33.75" x14ac:dyDescent="0.2">
      <c r="A86" s="53" t="s">
        <v>115</v>
      </c>
      <c r="B86" s="52" t="s">
        <v>7</v>
      </c>
      <c r="C86" s="98" t="s">
        <v>69</v>
      </c>
      <c r="D86" s="107" t="s">
        <v>97</v>
      </c>
      <c r="E86" s="159" t="s">
        <v>106</v>
      </c>
      <c r="F86" s="170"/>
      <c r="G86" s="108" t="s">
        <v>116</v>
      </c>
      <c r="H86" s="99">
        <v>40100</v>
      </c>
      <c r="I86" s="100">
        <v>40100</v>
      </c>
      <c r="J86" s="101">
        <f>IF(IF(H86="",0,H86)=0,0,(IF(H86&gt;0,IF(I86&gt;H86,0,H86-I86),IF(I86&gt;H86,H86-I86,0))))</f>
        <v>0</v>
      </c>
      <c r="K86" s="75" t="str">
        <f t="shared" si="2"/>
        <v>00001029210001000122</v>
      </c>
      <c r="L86" s="54" t="str">
        <f>C86 &amp; D86 &amp;E86 &amp; F86 &amp; G86</f>
        <v>00001029210001000122</v>
      </c>
    </row>
    <row r="87" spans="1:12" s="55" customFormat="1" ht="33.75" x14ac:dyDescent="0.2">
      <c r="A87" s="53" t="s">
        <v>117</v>
      </c>
      <c r="B87" s="52" t="s">
        <v>7</v>
      </c>
      <c r="C87" s="98" t="s">
        <v>69</v>
      </c>
      <c r="D87" s="107" t="s">
        <v>97</v>
      </c>
      <c r="E87" s="159" t="s">
        <v>106</v>
      </c>
      <c r="F87" s="170"/>
      <c r="G87" s="108" t="s">
        <v>118</v>
      </c>
      <c r="H87" s="99">
        <v>157200</v>
      </c>
      <c r="I87" s="100">
        <v>62665</v>
      </c>
      <c r="J87" s="101">
        <f>IF(IF(H87="",0,H87)=0,0,(IF(H87&gt;0,IF(I87&gt;H87,0,H87-I87),IF(I87&gt;H87,H87-I87,0))))</f>
        <v>94535</v>
      </c>
      <c r="K87" s="75" t="str">
        <f t="shared" si="2"/>
        <v>00001029210001000129</v>
      </c>
      <c r="L87" s="54" t="str">
        <f>C87 &amp; D87 &amp;E87 &amp; F87 &amp; G87</f>
        <v>00001029210001000129</v>
      </c>
    </row>
    <row r="88" spans="1:12" ht="45" x14ac:dyDescent="0.2">
      <c r="A88" s="63" t="s">
        <v>119</v>
      </c>
      <c r="B88" s="64" t="s">
        <v>7</v>
      </c>
      <c r="C88" s="94" t="s">
        <v>69</v>
      </c>
      <c r="D88" s="105" t="s">
        <v>121</v>
      </c>
      <c r="E88" s="162" t="s">
        <v>93</v>
      </c>
      <c r="F88" s="169"/>
      <c r="G88" s="106" t="s">
        <v>69</v>
      </c>
      <c r="H88" s="95">
        <v>4879670</v>
      </c>
      <c r="I88" s="96">
        <v>1957218.21</v>
      </c>
      <c r="J88" s="97">
        <v>2922451.79</v>
      </c>
      <c r="K88" s="75" t="str">
        <f t="shared" si="2"/>
        <v>00001040000000000000</v>
      </c>
      <c r="L88" s="66" t="s">
        <v>120</v>
      </c>
    </row>
    <row r="89" spans="1:12" ht="45" x14ac:dyDescent="0.2">
      <c r="A89" s="63" t="s">
        <v>98</v>
      </c>
      <c r="B89" s="64" t="s">
        <v>7</v>
      </c>
      <c r="C89" s="94" t="s">
        <v>69</v>
      </c>
      <c r="D89" s="105" t="s">
        <v>121</v>
      </c>
      <c r="E89" s="162" t="s">
        <v>100</v>
      </c>
      <c r="F89" s="169"/>
      <c r="G89" s="106" t="s">
        <v>69</v>
      </c>
      <c r="H89" s="95">
        <v>4879670</v>
      </c>
      <c r="I89" s="96">
        <v>1957218.21</v>
      </c>
      <c r="J89" s="97">
        <v>2922451.79</v>
      </c>
      <c r="K89" s="75" t="str">
        <f t="shared" si="2"/>
        <v>00001049200000000000</v>
      </c>
      <c r="L89" s="66" t="s">
        <v>122</v>
      </c>
    </row>
    <row r="90" spans="1:12" ht="30" x14ac:dyDescent="0.2">
      <c r="A90" s="63" t="s">
        <v>123</v>
      </c>
      <c r="B90" s="64" t="s">
        <v>7</v>
      </c>
      <c r="C90" s="94" t="s">
        <v>69</v>
      </c>
      <c r="D90" s="105" t="s">
        <v>121</v>
      </c>
      <c r="E90" s="162" t="s">
        <v>125</v>
      </c>
      <c r="F90" s="169"/>
      <c r="G90" s="106" t="s">
        <v>69</v>
      </c>
      <c r="H90" s="95">
        <v>4879670</v>
      </c>
      <c r="I90" s="96">
        <v>1957218.21</v>
      </c>
      <c r="J90" s="97">
        <v>2922451.79</v>
      </c>
      <c r="K90" s="75" t="str">
        <f t="shared" si="2"/>
        <v>00001049220000000000</v>
      </c>
      <c r="L90" s="66" t="s">
        <v>124</v>
      </c>
    </row>
    <row r="91" spans="1:12" ht="30" x14ac:dyDescent="0.2">
      <c r="A91" s="63" t="s">
        <v>104</v>
      </c>
      <c r="B91" s="64" t="s">
        <v>7</v>
      </c>
      <c r="C91" s="94" t="s">
        <v>69</v>
      </c>
      <c r="D91" s="105" t="s">
        <v>121</v>
      </c>
      <c r="E91" s="162" t="s">
        <v>127</v>
      </c>
      <c r="F91" s="169"/>
      <c r="G91" s="106" t="s">
        <v>69</v>
      </c>
      <c r="H91" s="95">
        <v>4457400</v>
      </c>
      <c r="I91" s="96">
        <v>1775394.76</v>
      </c>
      <c r="J91" s="97">
        <v>2682005.2400000002</v>
      </c>
      <c r="K91" s="75" t="str">
        <f t="shared" si="2"/>
        <v>00001049220001000000</v>
      </c>
      <c r="L91" s="66" t="s">
        <v>126</v>
      </c>
    </row>
    <row r="92" spans="1:12" ht="56.25" x14ac:dyDescent="0.2">
      <c r="A92" s="63" t="s">
        <v>107</v>
      </c>
      <c r="B92" s="64" t="s">
        <v>7</v>
      </c>
      <c r="C92" s="94" t="s">
        <v>69</v>
      </c>
      <c r="D92" s="105" t="s">
        <v>121</v>
      </c>
      <c r="E92" s="162" t="s">
        <v>127</v>
      </c>
      <c r="F92" s="169"/>
      <c r="G92" s="106" t="s">
        <v>109</v>
      </c>
      <c r="H92" s="95">
        <v>3145300</v>
      </c>
      <c r="I92" s="96">
        <v>1415270.32</v>
      </c>
      <c r="J92" s="97">
        <v>1730029.68</v>
      </c>
      <c r="K92" s="75" t="str">
        <f t="shared" si="2"/>
        <v>00001049220001000100</v>
      </c>
      <c r="L92" s="66" t="s">
        <v>128</v>
      </c>
    </row>
    <row r="93" spans="1:12" ht="30" x14ac:dyDescent="0.2">
      <c r="A93" s="63" t="s">
        <v>110</v>
      </c>
      <c r="B93" s="64" t="s">
        <v>7</v>
      </c>
      <c r="C93" s="94" t="s">
        <v>69</v>
      </c>
      <c r="D93" s="105" t="s">
        <v>121</v>
      </c>
      <c r="E93" s="162" t="s">
        <v>127</v>
      </c>
      <c r="F93" s="169"/>
      <c r="G93" s="106" t="s">
        <v>112</v>
      </c>
      <c r="H93" s="95">
        <v>3145300</v>
      </c>
      <c r="I93" s="96">
        <v>1415270.32</v>
      </c>
      <c r="J93" s="97">
        <v>1730029.68</v>
      </c>
      <c r="K93" s="75" t="str">
        <f t="shared" si="2"/>
        <v>00001049220001000120</v>
      </c>
      <c r="L93" s="66" t="s">
        <v>129</v>
      </c>
    </row>
    <row r="94" spans="1:12" s="55" customFormat="1" ht="30" x14ac:dyDescent="0.2">
      <c r="A94" s="53" t="s">
        <v>113</v>
      </c>
      <c r="B94" s="52" t="s">
        <v>7</v>
      </c>
      <c r="C94" s="98" t="s">
        <v>69</v>
      </c>
      <c r="D94" s="107" t="s">
        <v>121</v>
      </c>
      <c r="E94" s="159" t="s">
        <v>127</v>
      </c>
      <c r="F94" s="170"/>
      <c r="G94" s="108" t="s">
        <v>114</v>
      </c>
      <c r="H94" s="99">
        <v>2307450</v>
      </c>
      <c r="I94" s="100">
        <v>1037698.66</v>
      </c>
      <c r="J94" s="101">
        <f>IF(IF(H94="",0,H94)=0,0,(IF(H94&gt;0,IF(I94&gt;H94,0,H94-I94),IF(I94&gt;H94,H94-I94,0))))</f>
        <v>1269751.3400000001</v>
      </c>
      <c r="K94" s="75" t="str">
        <f t="shared" si="2"/>
        <v>00001049220001000121</v>
      </c>
      <c r="L94" s="54" t="str">
        <f>C94 &amp; D94 &amp;E94 &amp; F94 &amp; G94</f>
        <v>00001049220001000121</v>
      </c>
    </row>
    <row r="95" spans="1:12" s="55" customFormat="1" ht="33.75" x14ac:dyDescent="0.2">
      <c r="A95" s="53" t="s">
        <v>115</v>
      </c>
      <c r="B95" s="52" t="s">
        <v>7</v>
      </c>
      <c r="C95" s="98" t="s">
        <v>69</v>
      </c>
      <c r="D95" s="107" t="s">
        <v>121</v>
      </c>
      <c r="E95" s="159" t="s">
        <v>127</v>
      </c>
      <c r="F95" s="170"/>
      <c r="G95" s="108" t="s">
        <v>116</v>
      </c>
      <c r="H95" s="99">
        <v>141000</v>
      </c>
      <c r="I95" s="100">
        <v>110600</v>
      </c>
      <c r="J95" s="101">
        <f>IF(IF(H95="",0,H95)=0,0,(IF(H95&gt;0,IF(I95&gt;H95,0,H95-I95),IF(I95&gt;H95,H95-I95,0))))</f>
        <v>30400</v>
      </c>
      <c r="K95" s="75" t="str">
        <f t="shared" si="2"/>
        <v>00001049220001000122</v>
      </c>
      <c r="L95" s="54" t="str">
        <f>C95 &amp; D95 &amp;E95 &amp; F95 &amp; G95</f>
        <v>00001049220001000122</v>
      </c>
    </row>
    <row r="96" spans="1:12" s="55" customFormat="1" ht="33.75" x14ac:dyDescent="0.2">
      <c r="A96" s="53" t="s">
        <v>117</v>
      </c>
      <c r="B96" s="52" t="s">
        <v>7</v>
      </c>
      <c r="C96" s="98" t="s">
        <v>69</v>
      </c>
      <c r="D96" s="107" t="s">
        <v>121</v>
      </c>
      <c r="E96" s="159" t="s">
        <v>127</v>
      </c>
      <c r="F96" s="170"/>
      <c r="G96" s="108" t="s">
        <v>118</v>
      </c>
      <c r="H96" s="99">
        <v>696850</v>
      </c>
      <c r="I96" s="100">
        <v>266971.65999999997</v>
      </c>
      <c r="J96" s="101">
        <f>IF(IF(H96="",0,H96)=0,0,(IF(H96&gt;0,IF(I96&gt;H96,0,H96-I96),IF(I96&gt;H96,H96-I96,0))))</f>
        <v>429878.34</v>
      </c>
      <c r="K96" s="75" t="str">
        <f t="shared" si="2"/>
        <v>00001049220001000129</v>
      </c>
      <c r="L96" s="54" t="str">
        <f>C96 &amp; D96 &amp;E96 &amp; F96 &amp; G96</f>
        <v>00001049220001000129</v>
      </c>
    </row>
    <row r="97" spans="1:12" ht="30" x14ac:dyDescent="0.2">
      <c r="A97" s="63" t="s">
        <v>130</v>
      </c>
      <c r="B97" s="64" t="s">
        <v>7</v>
      </c>
      <c r="C97" s="94" t="s">
        <v>69</v>
      </c>
      <c r="D97" s="105" t="s">
        <v>121</v>
      </c>
      <c r="E97" s="162" t="s">
        <v>127</v>
      </c>
      <c r="F97" s="169"/>
      <c r="G97" s="106" t="s">
        <v>7</v>
      </c>
      <c r="H97" s="95">
        <v>1263200</v>
      </c>
      <c r="I97" s="96">
        <v>340403.44</v>
      </c>
      <c r="J97" s="97">
        <v>922796.56</v>
      </c>
      <c r="K97" s="75" t="str">
        <f t="shared" si="2"/>
        <v>00001049220001000200</v>
      </c>
      <c r="L97" s="66" t="s">
        <v>131</v>
      </c>
    </row>
    <row r="98" spans="1:12" ht="30" x14ac:dyDescent="0.2">
      <c r="A98" s="63" t="s">
        <v>132</v>
      </c>
      <c r="B98" s="64" t="s">
        <v>7</v>
      </c>
      <c r="C98" s="94" t="s">
        <v>69</v>
      </c>
      <c r="D98" s="105" t="s">
        <v>121</v>
      </c>
      <c r="E98" s="162" t="s">
        <v>127</v>
      </c>
      <c r="F98" s="169"/>
      <c r="G98" s="106" t="s">
        <v>134</v>
      </c>
      <c r="H98" s="95">
        <v>1263200</v>
      </c>
      <c r="I98" s="96">
        <v>340403.44</v>
      </c>
      <c r="J98" s="97">
        <v>922796.56</v>
      </c>
      <c r="K98" s="75" t="str">
        <f t="shared" si="2"/>
        <v>00001049220001000240</v>
      </c>
      <c r="L98" s="66" t="s">
        <v>133</v>
      </c>
    </row>
    <row r="99" spans="1:12" s="55" customFormat="1" ht="30" x14ac:dyDescent="0.2">
      <c r="A99" s="53" t="s">
        <v>135</v>
      </c>
      <c r="B99" s="52" t="s">
        <v>7</v>
      </c>
      <c r="C99" s="98" t="s">
        <v>69</v>
      </c>
      <c r="D99" s="107" t="s">
        <v>121</v>
      </c>
      <c r="E99" s="159" t="s">
        <v>127</v>
      </c>
      <c r="F99" s="170"/>
      <c r="G99" s="108" t="s">
        <v>136</v>
      </c>
      <c r="H99" s="99">
        <v>1039008.81</v>
      </c>
      <c r="I99" s="100">
        <v>192864.99</v>
      </c>
      <c r="J99" s="101">
        <f>IF(IF(H99="",0,H99)=0,0,(IF(H99&gt;0,IF(I99&gt;H99,0,H99-I99),IF(I99&gt;H99,H99-I99,0))))</f>
        <v>846143.82</v>
      </c>
      <c r="K99" s="75" t="str">
        <f t="shared" si="2"/>
        <v>00001049220001000244</v>
      </c>
      <c r="L99" s="54" t="str">
        <f>C99 &amp; D99 &amp;E99 &amp; F99 &amp; G99</f>
        <v>00001049220001000244</v>
      </c>
    </row>
    <row r="100" spans="1:12" s="55" customFormat="1" ht="30" x14ac:dyDescent="0.2">
      <c r="A100" s="53" t="s">
        <v>137</v>
      </c>
      <c r="B100" s="52" t="s">
        <v>7</v>
      </c>
      <c r="C100" s="98" t="s">
        <v>69</v>
      </c>
      <c r="D100" s="107" t="s">
        <v>121</v>
      </c>
      <c r="E100" s="159" t="s">
        <v>127</v>
      </c>
      <c r="F100" s="170"/>
      <c r="G100" s="108" t="s">
        <v>138</v>
      </c>
      <c r="H100" s="99">
        <v>224191.19</v>
      </c>
      <c r="I100" s="100">
        <v>147538.45000000001</v>
      </c>
      <c r="J100" s="101">
        <f>IF(IF(H100="",0,H100)=0,0,(IF(H100&gt;0,IF(I100&gt;H100,0,H100-I100),IF(I100&gt;H100,H100-I100,0))))</f>
        <v>76652.740000000005</v>
      </c>
      <c r="K100" s="75" t="str">
        <f t="shared" si="2"/>
        <v>00001049220001000247</v>
      </c>
      <c r="L100" s="54" t="str">
        <f>C100 &amp; D100 &amp;E100 &amp; F100 &amp; G100</f>
        <v>00001049220001000247</v>
      </c>
    </row>
    <row r="101" spans="1:12" ht="30" x14ac:dyDescent="0.2">
      <c r="A101" s="63" t="s">
        <v>139</v>
      </c>
      <c r="B101" s="64" t="s">
        <v>7</v>
      </c>
      <c r="C101" s="94" t="s">
        <v>69</v>
      </c>
      <c r="D101" s="105" t="s">
        <v>121</v>
      </c>
      <c r="E101" s="162" t="s">
        <v>127</v>
      </c>
      <c r="F101" s="169"/>
      <c r="G101" s="106" t="s">
        <v>141</v>
      </c>
      <c r="H101" s="95">
        <v>48900</v>
      </c>
      <c r="I101" s="96">
        <v>19721</v>
      </c>
      <c r="J101" s="97">
        <v>29179</v>
      </c>
      <c r="K101" s="75" t="str">
        <f t="shared" si="2"/>
        <v>00001049220001000800</v>
      </c>
      <c r="L101" s="66" t="s">
        <v>140</v>
      </c>
    </row>
    <row r="102" spans="1:12" ht="30" x14ac:dyDescent="0.2">
      <c r="A102" s="63" t="s">
        <v>142</v>
      </c>
      <c r="B102" s="64" t="s">
        <v>7</v>
      </c>
      <c r="C102" s="94" t="s">
        <v>69</v>
      </c>
      <c r="D102" s="105" t="s">
        <v>121</v>
      </c>
      <c r="E102" s="162" t="s">
        <v>127</v>
      </c>
      <c r="F102" s="169"/>
      <c r="G102" s="106" t="s">
        <v>144</v>
      </c>
      <c r="H102" s="95">
        <v>48900</v>
      </c>
      <c r="I102" s="96">
        <v>19721</v>
      </c>
      <c r="J102" s="97">
        <v>29179</v>
      </c>
      <c r="K102" s="75" t="str">
        <f t="shared" si="2"/>
        <v>00001049220001000850</v>
      </c>
      <c r="L102" s="66" t="s">
        <v>143</v>
      </c>
    </row>
    <row r="103" spans="1:12" s="55" customFormat="1" ht="30" x14ac:dyDescent="0.2">
      <c r="A103" s="53" t="s">
        <v>145</v>
      </c>
      <c r="B103" s="52" t="s">
        <v>7</v>
      </c>
      <c r="C103" s="98" t="s">
        <v>69</v>
      </c>
      <c r="D103" s="107" t="s">
        <v>121</v>
      </c>
      <c r="E103" s="159" t="s">
        <v>127</v>
      </c>
      <c r="F103" s="170"/>
      <c r="G103" s="108" t="s">
        <v>146</v>
      </c>
      <c r="H103" s="99">
        <v>22200</v>
      </c>
      <c r="I103" s="100">
        <v>6383</v>
      </c>
      <c r="J103" s="101">
        <f>IF(IF(H103="",0,H103)=0,0,(IF(H103&gt;0,IF(I103&gt;H103,0,H103-I103),IF(I103&gt;H103,H103-I103,0))))</f>
        <v>15817</v>
      </c>
      <c r="K103" s="75" t="str">
        <f t="shared" si="2"/>
        <v>00001049220001000851</v>
      </c>
      <c r="L103" s="54" t="str">
        <f>C103 &amp; D103 &amp;E103 &amp; F103 &amp; G103</f>
        <v>00001049220001000851</v>
      </c>
    </row>
    <row r="104" spans="1:12" s="55" customFormat="1" ht="30" x14ac:dyDescent="0.2">
      <c r="A104" s="53" t="s">
        <v>147</v>
      </c>
      <c r="B104" s="52" t="s">
        <v>7</v>
      </c>
      <c r="C104" s="98" t="s">
        <v>69</v>
      </c>
      <c r="D104" s="107" t="s">
        <v>121</v>
      </c>
      <c r="E104" s="159" t="s">
        <v>127</v>
      </c>
      <c r="F104" s="170"/>
      <c r="G104" s="108" t="s">
        <v>148</v>
      </c>
      <c r="H104" s="99">
        <v>6000</v>
      </c>
      <c r="I104" s="100">
        <v>3022</v>
      </c>
      <c r="J104" s="101">
        <f>IF(IF(H104="",0,H104)=0,0,(IF(H104&gt;0,IF(I104&gt;H104,0,H104-I104),IF(I104&gt;H104,H104-I104,0))))</f>
        <v>2978</v>
      </c>
      <c r="K104" s="75" t="str">
        <f t="shared" si="2"/>
        <v>00001049220001000852</v>
      </c>
      <c r="L104" s="54" t="str">
        <f>C104 &amp; D104 &amp;E104 &amp; F104 &amp; G104</f>
        <v>00001049220001000852</v>
      </c>
    </row>
    <row r="105" spans="1:12" s="55" customFormat="1" ht="30" x14ac:dyDescent="0.2">
      <c r="A105" s="53" t="s">
        <v>149</v>
      </c>
      <c r="B105" s="52" t="s">
        <v>7</v>
      </c>
      <c r="C105" s="98" t="s">
        <v>69</v>
      </c>
      <c r="D105" s="107" t="s">
        <v>121</v>
      </c>
      <c r="E105" s="159" t="s">
        <v>127</v>
      </c>
      <c r="F105" s="170"/>
      <c r="G105" s="108" t="s">
        <v>150</v>
      </c>
      <c r="H105" s="99">
        <v>20700</v>
      </c>
      <c r="I105" s="100">
        <v>10316</v>
      </c>
      <c r="J105" s="101">
        <f>IF(IF(H105="",0,H105)=0,0,(IF(H105&gt;0,IF(I105&gt;H105,0,H105-I105),IF(I105&gt;H105,H105-I105,0))))</f>
        <v>10384</v>
      </c>
      <c r="K105" s="75" t="str">
        <f t="shared" si="2"/>
        <v>00001049220001000853</v>
      </c>
      <c r="L105" s="54" t="str">
        <f>C105 &amp; D105 &amp;E105 &amp; F105 &amp; G105</f>
        <v>00001049220001000853</v>
      </c>
    </row>
    <row r="106" spans="1:12" ht="33.75" x14ac:dyDescent="0.2">
      <c r="A106" s="63" t="s">
        <v>151</v>
      </c>
      <c r="B106" s="64" t="s">
        <v>7</v>
      </c>
      <c r="C106" s="94" t="s">
        <v>69</v>
      </c>
      <c r="D106" s="105" t="s">
        <v>121</v>
      </c>
      <c r="E106" s="162" t="s">
        <v>153</v>
      </c>
      <c r="F106" s="169"/>
      <c r="G106" s="106" t="s">
        <v>69</v>
      </c>
      <c r="H106" s="95">
        <v>269070</v>
      </c>
      <c r="I106" s="96">
        <v>115086.95</v>
      </c>
      <c r="J106" s="97">
        <v>153983.04999999999</v>
      </c>
      <c r="K106" s="75" t="str">
        <f t="shared" si="2"/>
        <v>00001049220042020000</v>
      </c>
      <c r="L106" s="66" t="s">
        <v>152</v>
      </c>
    </row>
    <row r="107" spans="1:12" ht="56.25" x14ac:dyDescent="0.2">
      <c r="A107" s="63" t="s">
        <v>107</v>
      </c>
      <c r="B107" s="64" t="s">
        <v>7</v>
      </c>
      <c r="C107" s="94" t="s">
        <v>69</v>
      </c>
      <c r="D107" s="105" t="s">
        <v>121</v>
      </c>
      <c r="E107" s="162" t="s">
        <v>153</v>
      </c>
      <c r="F107" s="169"/>
      <c r="G107" s="106" t="s">
        <v>109</v>
      </c>
      <c r="H107" s="95">
        <v>249880</v>
      </c>
      <c r="I107" s="96">
        <v>105733.35</v>
      </c>
      <c r="J107" s="97">
        <v>144146.65</v>
      </c>
      <c r="K107" s="75" t="str">
        <f t="shared" si="2"/>
        <v>00001049220042020100</v>
      </c>
      <c r="L107" s="66" t="s">
        <v>154</v>
      </c>
    </row>
    <row r="108" spans="1:12" ht="30" x14ac:dyDescent="0.2">
      <c r="A108" s="63" t="s">
        <v>110</v>
      </c>
      <c r="B108" s="64" t="s">
        <v>7</v>
      </c>
      <c r="C108" s="94" t="s">
        <v>69</v>
      </c>
      <c r="D108" s="105" t="s">
        <v>121</v>
      </c>
      <c r="E108" s="162" t="s">
        <v>153</v>
      </c>
      <c r="F108" s="169"/>
      <c r="G108" s="106" t="s">
        <v>112</v>
      </c>
      <c r="H108" s="95">
        <v>249880</v>
      </c>
      <c r="I108" s="96">
        <v>105733.35</v>
      </c>
      <c r="J108" s="97">
        <v>144146.65</v>
      </c>
      <c r="K108" s="75" t="str">
        <f t="shared" si="2"/>
        <v>00001049220042020120</v>
      </c>
      <c r="L108" s="66" t="s">
        <v>155</v>
      </c>
    </row>
    <row r="109" spans="1:12" s="55" customFormat="1" ht="30" x14ac:dyDescent="0.2">
      <c r="A109" s="53" t="s">
        <v>113</v>
      </c>
      <c r="B109" s="52" t="s">
        <v>7</v>
      </c>
      <c r="C109" s="98" t="s">
        <v>69</v>
      </c>
      <c r="D109" s="107" t="s">
        <v>121</v>
      </c>
      <c r="E109" s="159" t="s">
        <v>153</v>
      </c>
      <c r="F109" s="170"/>
      <c r="G109" s="108" t="s">
        <v>114</v>
      </c>
      <c r="H109" s="99">
        <v>177020</v>
      </c>
      <c r="I109" s="100">
        <v>73758.350000000006</v>
      </c>
      <c r="J109" s="101">
        <f>IF(IF(H109="",0,H109)=0,0,(IF(H109&gt;0,IF(I109&gt;H109,0,H109-I109),IF(I109&gt;H109,H109-I109,0))))</f>
        <v>103261.65</v>
      </c>
      <c r="K109" s="75" t="str">
        <f t="shared" si="2"/>
        <v>00001049220042020121</v>
      </c>
      <c r="L109" s="54" t="str">
        <f>C109 &amp; D109 &amp;E109 &amp; F109 &amp; G109</f>
        <v>00001049220042020121</v>
      </c>
    </row>
    <row r="110" spans="1:12" s="55" customFormat="1" ht="33.75" x14ac:dyDescent="0.2">
      <c r="A110" s="53" t="s">
        <v>115</v>
      </c>
      <c r="B110" s="52" t="s">
        <v>7</v>
      </c>
      <c r="C110" s="98" t="s">
        <v>69</v>
      </c>
      <c r="D110" s="107" t="s">
        <v>121</v>
      </c>
      <c r="E110" s="159" t="s">
        <v>153</v>
      </c>
      <c r="F110" s="170"/>
      <c r="G110" s="108" t="s">
        <v>116</v>
      </c>
      <c r="H110" s="99">
        <v>19400</v>
      </c>
      <c r="I110" s="100">
        <v>9700</v>
      </c>
      <c r="J110" s="101">
        <f>IF(IF(H110="",0,H110)=0,0,(IF(H110&gt;0,IF(I110&gt;H110,0,H110-I110),IF(I110&gt;H110,H110-I110,0))))</f>
        <v>9700</v>
      </c>
      <c r="K110" s="75" t="str">
        <f t="shared" si="2"/>
        <v>00001049220042020122</v>
      </c>
      <c r="L110" s="54" t="str">
        <f>C110 &amp; D110 &amp;E110 &amp; F110 &amp; G110</f>
        <v>00001049220042020122</v>
      </c>
    </row>
    <row r="111" spans="1:12" s="55" customFormat="1" ht="33.75" x14ac:dyDescent="0.2">
      <c r="A111" s="53" t="s">
        <v>117</v>
      </c>
      <c r="B111" s="52" t="s">
        <v>7</v>
      </c>
      <c r="C111" s="98" t="s">
        <v>69</v>
      </c>
      <c r="D111" s="107" t="s">
        <v>121</v>
      </c>
      <c r="E111" s="159" t="s">
        <v>153</v>
      </c>
      <c r="F111" s="170"/>
      <c r="G111" s="108" t="s">
        <v>118</v>
      </c>
      <c r="H111" s="99">
        <v>53460</v>
      </c>
      <c r="I111" s="100">
        <v>22275</v>
      </c>
      <c r="J111" s="101">
        <f>IF(IF(H111="",0,H111)=0,0,(IF(H111&gt;0,IF(I111&gt;H111,0,H111-I111),IF(I111&gt;H111,H111-I111,0))))</f>
        <v>31185</v>
      </c>
      <c r="K111" s="75" t="str">
        <f t="shared" si="2"/>
        <v>00001049220042020129</v>
      </c>
      <c r="L111" s="54" t="str">
        <f>C111 &amp; D111 &amp;E111 &amp; F111 &amp; G111</f>
        <v>00001049220042020129</v>
      </c>
    </row>
    <row r="112" spans="1:12" ht="30" x14ac:dyDescent="0.2">
      <c r="A112" s="63" t="s">
        <v>130</v>
      </c>
      <c r="B112" s="64" t="s">
        <v>7</v>
      </c>
      <c r="C112" s="94" t="s">
        <v>69</v>
      </c>
      <c r="D112" s="105" t="s">
        <v>121</v>
      </c>
      <c r="E112" s="162" t="s">
        <v>153</v>
      </c>
      <c r="F112" s="169"/>
      <c r="G112" s="106" t="s">
        <v>7</v>
      </c>
      <c r="H112" s="95">
        <v>19190</v>
      </c>
      <c r="I112" s="96">
        <v>9353.6</v>
      </c>
      <c r="J112" s="97">
        <v>9836.4</v>
      </c>
      <c r="K112" s="75" t="str">
        <f t="shared" si="2"/>
        <v>00001049220042020200</v>
      </c>
      <c r="L112" s="66" t="s">
        <v>156</v>
      </c>
    </row>
    <row r="113" spans="1:12" ht="30" x14ac:dyDescent="0.2">
      <c r="A113" s="63" t="s">
        <v>132</v>
      </c>
      <c r="B113" s="64" t="s">
        <v>7</v>
      </c>
      <c r="C113" s="94" t="s">
        <v>69</v>
      </c>
      <c r="D113" s="105" t="s">
        <v>121</v>
      </c>
      <c r="E113" s="162" t="s">
        <v>153</v>
      </c>
      <c r="F113" s="169"/>
      <c r="G113" s="106" t="s">
        <v>134</v>
      </c>
      <c r="H113" s="95">
        <v>19190</v>
      </c>
      <c r="I113" s="96">
        <v>9353.6</v>
      </c>
      <c r="J113" s="97">
        <v>9836.4</v>
      </c>
      <c r="K113" s="75" t="str">
        <f t="shared" si="2"/>
        <v>00001049220042020240</v>
      </c>
      <c r="L113" s="66" t="s">
        <v>157</v>
      </c>
    </row>
    <row r="114" spans="1:12" s="55" customFormat="1" ht="30" x14ac:dyDescent="0.2">
      <c r="A114" s="53" t="s">
        <v>135</v>
      </c>
      <c r="B114" s="52" t="s">
        <v>7</v>
      </c>
      <c r="C114" s="98" t="s">
        <v>69</v>
      </c>
      <c r="D114" s="107" t="s">
        <v>121</v>
      </c>
      <c r="E114" s="159" t="s">
        <v>153</v>
      </c>
      <c r="F114" s="170"/>
      <c r="G114" s="108" t="s">
        <v>136</v>
      </c>
      <c r="H114" s="99">
        <v>19190</v>
      </c>
      <c r="I114" s="100">
        <v>9353.6</v>
      </c>
      <c r="J114" s="101">
        <f>IF(IF(H114="",0,H114)=0,0,(IF(H114&gt;0,IF(I114&gt;H114,0,H114-I114),IF(I114&gt;H114,H114-I114,0))))</f>
        <v>9836.4</v>
      </c>
      <c r="K114" s="75" t="str">
        <f t="shared" si="2"/>
        <v>00001049220042020244</v>
      </c>
      <c r="L114" s="54" t="str">
        <f>C114 &amp; D114 &amp;E114 &amp; F114 &amp; G114</f>
        <v>00001049220042020244</v>
      </c>
    </row>
    <row r="115" spans="1:12" ht="56.25" x14ac:dyDescent="0.2">
      <c r="A115" s="63" t="s">
        <v>158</v>
      </c>
      <c r="B115" s="64" t="s">
        <v>7</v>
      </c>
      <c r="C115" s="94" t="s">
        <v>69</v>
      </c>
      <c r="D115" s="105" t="s">
        <v>121</v>
      </c>
      <c r="E115" s="162" t="s">
        <v>160</v>
      </c>
      <c r="F115" s="169"/>
      <c r="G115" s="106" t="s">
        <v>69</v>
      </c>
      <c r="H115" s="95">
        <v>152700</v>
      </c>
      <c r="I115" s="96">
        <v>66736.5</v>
      </c>
      <c r="J115" s="97">
        <v>85963.5</v>
      </c>
      <c r="K115" s="75" t="str">
        <f t="shared" si="2"/>
        <v>00001049220070280000</v>
      </c>
      <c r="L115" s="66" t="s">
        <v>159</v>
      </c>
    </row>
    <row r="116" spans="1:12" ht="56.25" x14ac:dyDescent="0.2">
      <c r="A116" s="63" t="s">
        <v>107</v>
      </c>
      <c r="B116" s="64" t="s">
        <v>7</v>
      </c>
      <c r="C116" s="94" t="s">
        <v>69</v>
      </c>
      <c r="D116" s="105" t="s">
        <v>121</v>
      </c>
      <c r="E116" s="162" t="s">
        <v>160</v>
      </c>
      <c r="F116" s="169"/>
      <c r="G116" s="106" t="s">
        <v>109</v>
      </c>
      <c r="H116" s="95">
        <v>148200</v>
      </c>
      <c r="I116" s="96">
        <v>66736.5</v>
      </c>
      <c r="J116" s="97">
        <v>81463.5</v>
      </c>
      <c r="K116" s="75" t="str">
        <f t="shared" si="2"/>
        <v>00001049220070280100</v>
      </c>
      <c r="L116" s="66" t="s">
        <v>161</v>
      </c>
    </row>
    <row r="117" spans="1:12" ht="30" x14ac:dyDescent="0.2">
      <c r="A117" s="63" t="s">
        <v>110</v>
      </c>
      <c r="B117" s="64" t="s">
        <v>7</v>
      </c>
      <c r="C117" s="94" t="s">
        <v>69</v>
      </c>
      <c r="D117" s="105" t="s">
        <v>121</v>
      </c>
      <c r="E117" s="162" t="s">
        <v>160</v>
      </c>
      <c r="F117" s="169"/>
      <c r="G117" s="106" t="s">
        <v>112</v>
      </c>
      <c r="H117" s="95">
        <v>148200</v>
      </c>
      <c r="I117" s="96">
        <v>66736.5</v>
      </c>
      <c r="J117" s="97">
        <v>81463.5</v>
      </c>
      <c r="K117" s="75" t="str">
        <f t="shared" si="2"/>
        <v>00001049220070280120</v>
      </c>
      <c r="L117" s="66" t="s">
        <v>162</v>
      </c>
    </row>
    <row r="118" spans="1:12" s="55" customFormat="1" ht="30" x14ac:dyDescent="0.2">
      <c r="A118" s="53" t="s">
        <v>113</v>
      </c>
      <c r="B118" s="52" t="s">
        <v>7</v>
      </c>
      <c r="C118" s="98" t="s">
        <v>69</v>
      </c>
      <c r="D118" s="107" t="s">
        <v>121</v>
      </c>
      <c r="E118" s="159" t="s">
        <v>160</v>
      </c>
      <c r="F118" s="170"/>
      <c r="G118" s="108" t="s">
        <v>114</v>
      </c>
      <c r="H118" s="99">
        <v>113800</v>
      </c>
      <c r="I118" s="100">
        <v>52416.65</v>
      </c>
      <c r="J118" s="101">
        <f>IF(IF(H118="",0,H118)=0,0,(IF(H118&gt;0,IF(I118&gt;H118,0,H118-I118),IF(I118&gt;H118,H118-I118,0))))</f>
        <v>61383.35</v>
      </c>
      <c r="K118" s="75" t="str">
        <f t="shared" si="2"/>
        <v>00001049220070280121</v>
      </c>
      <c r="L118" s="54" t="str">
        <f>C118 &amp; D118 &amp;E118 &amp; F118 &amp; G118</f>
        <v>00001049220070280121</v>
      </c>
    </row>
    <row r="119" spans="1:12" s="55" customFormat="1" ht="33.75" x14ac:dyDescent="0.2">
      <c r="A119" s="53" t="s">
        <v>117</v>
      </c>
      <c r="B119" s="52" t="s">
        <v>7</v>
      </c>
      <c r="C119" s="98" t="s">
        <v>69</v>
      </c>
      <c r="D119" s="107" t="s">
        <v>121</v>
      </c>
      <c r="E119" s="159" t="s">
        <v>160</v>
      </c>
      <c r="F119" s="170"/>
      <c r="G119" s="108" t="s">
        <v>118</v>
      </c>
      <c r="H119" s="99">
        <v>34400</v>
      </c>
      <c r="I119" s="100">
        <v>14319.85</v>
      </c>
      <c r="J119" s="101">
        <f>IF(IF(H119="",0,H119)=0,0,(IF(H119&gt;0,IF(I119&gt;H119,0,H119-I119),IF(I119&gt;H119,H119-I119,0))))</f>
        <v>20080.150000000001</v>
      </c>
      <c r="K119" s="75" t="str">
        <f t="shared" si="2"/>
        <v>00001049220070280129</v>
      </c>
      <c r="L119" s="54" t="str">
        <f>C119 &amp; D119 &amp;E119 &amp; F119 &amp; G119</f>
        <v>00001049220070280129</v>
      </c>
    </row>
    <row r="120" spans="1:12" ht="30" x14ac:dyDescent="0.2">
      <c r="A120" s="63" t="s">
        <v>130</v>
      </c>
      <c r="B120" s="64" t="s">
        <v>7</v>
      </c>
      <c r="C120" s="94" t="s">
        <v>69</v>
      </c>
      <c r="D120" s="105" t="s">
        <v>121</v>
      </c>
      <c r="E120" s="162" t="s">
        <v>160</v>
      </c>
      <c r="F120" s="169"/>
      <c r="G120" s="106" t="s">
        <v>7</v>
      </c>
      <c r="H120" s="95">
        <v>4500</v>
      </c>
      <c r="I120" s="96">
        <v>0</v>
      </c>
      <c r="J120" s="97">
        <v>4500</v>
      </c>
      <c r="K120" s="75" t="str">
        <f t="shared" si="2"/>
        <v>00001049220070280200</v>
      </c>
      <c r="L120" s="66" t="s">
        <v>163</v>
      </c>
    </row>
    <row r="121" spans="1:12" ht="30" x14ac:dyDescent="0.2">
      <c r="A121" s="63" t="s">
        <v>132</v>
      </c>
      <c r="B121" s="64" t="s">
        <v>7</v>
      </c>
      <c r="C121" s="94" t="s">
        <v>69</v>
      </c>
      <c r="D121" s="105" t="s">
        <v>121</v>
      </c>
      <c r="E121" s="162" t="s">
        <v>160</v>
      </c>
      <c r="F121" s="169"/>
      <c r="G121" s="106" t="s">
        <v>134</v>
      </c>
      <c r="H121" s="95">
        <v>4500</v>
      </c>
      <c r="I121" s="96">
        <v>0</v>
      </c>
      <c r="J121" s="97">
        <v>4500</v>
      </c>
      <c r="K121" s="75" t="str">
        <f t="shared" si="2"/>
        <v>00001049220070280240</v>
      </c>
      <c r="L121" s="66" t="s">
        <v>164</v>
      </c>
    </row>
    <row r="122" spans="1:12" s="55" customFormat="1" ht="30" x14ac:dyDescent="0.2">
      <c r="A122" s="53" t="s">
        <v>135</v>
      </c>
      <c r="B122" s="52" t="s">
        <v>7</v>
      </c>
      <c r="C122" s="98" t="s">
        <v>69</v>
      </c>
      <c r="D122" s="107" t="s">
        <v>121</v>
      </c>
      <c r="E122" s="159" t="s">
        <v>160</v>
      </c>
      <c r="F122" s="170"/>
      <c r="G122" s="108" t="s">
        <v>136</v>
      </c>
      <c r="H122" s="99">
        <v>4500</v>
      </c>
      <c r="I122" s="100">
        <v>0</v>
      </c>
      <c r="J122" s="101">
        <f>IF(IF(H122="",0,H122)=0,0,(IF(H122&gt;0,IF(I122&gt;H122,0,H122-I122),IF(I122&gt;H122,H122-I122,0))))</f>
        <v>4500</v>
      </c>
      <c r="K122" s="75" t="str">
        <f t="shared" si="2"/>
        <v>00001049220070280244</v>
      </c>
      <c r="L122" s="54" t="str">
        <f>C122 &amp; D122 &amp;E122 &amp; F122 &amp; G122</f>
        <v>00001049220070280244</v>
      </c>
    </row>
    <row r="123" spans="1:12" ht="56.25" x14ac:dyDescent="0.2">
      <c r="A123" s="63" t="s">
        <v>165</v>
      </c>
      <c r="B123" s="64" t="s">
        <v>7</v>
      </c>
      <c r="C123" s="94" t="s">
        <v>69</v>
      </c>
      <c r="D123" s="105" t="s">
        <v>121</v>
      </c>
      <c r="E123" s="162" t="s">
        <v>167</v>
      </c>
      <c r="F123" s="169"/>
      <c r="G123" s="106" t="s">
        <v>69</v>
      </c>
      <c r="H123" s="95">
        <v>500</v>
      </c>
      <c r="I123" s="96">
        <v>0</v>
      </c>
      <c r="J123" s="97">
        <v>500</v>
      </c>
      <c r="K123" s="75" t="str">
        <f t="shared" si="2"/>
        <v>00001049220070650000</v>
      </c>
      <c r="L123" s="66" t="s">
        <v>166</v>
      </c>
    </row>
    <row r="124" spans="1:12" ht="30" x14ac:dyDescent="0.2">
      <c r="A124" s="63" t="s">
        <v>130</v>
      </c>
      <c r="B124" s="64" t="s">
        <v>7</v>
      </c>
      <c r="C124" s="94" t="s">
        <v>69</v>
      </c>
      <c r="D124" s="105" t="s">
        <v>121</v>
      </c>
      <c r="E124" s="162" t="s">
        <v>167</v>
      </c>
      <c r="F124" s="169"/>
      <c r="G124" s="106" t="s">
        <v>7</v>
      </c>
      <c r="H124" s="95">
        <v>500</v>
      </c>
      <c r="I124" s="96">
        <v>0</v>
      </c>
      <c r="J124" s="97">
        <v>500</v>
      </c>
      <c r="K124" s="75" t="str">
        <f t="shared" si="2"/>
        <v>00001049220070650200</v>
      </c>
      <c r="L124" s="66" t="s">
        <v>168</v>
      </c>
    </row>
    <row r="125" spans="1:12" ht="30" x14ac:dyDescent="0.2">
      <c r="A125" s="63" t="s">
        <v>132</v>
      </c>
      <c r="B125" s="64" t="s">
        <v>7</v>
      </c>
      <c r="C125" s="94" t="s">
        <v>69</v>
      </c>
      <c r="D125" s="105" t="s">
        <v>121</v>
      </c>
      <c r="E125" s="162" t="s">
        <v>167</v>
      </c>
      <c r="F125" s="169"/>
      <c r="G125" s="106" t="s">
        <v>134</v>
      </c>
      <c r="H125" s="95">
        <v>500</v>
      </c>
      <c r="I125" s="96">
        <v>0</v>
      </c>
      <c r="J125" s="97">
        <v>500</v>
      </c>
      <c r="K125" s="75" t="str">
        <f t="shared" si="2"/>
        <v>00001049220070650240</v>
      </c>
      <c r="L125" s="66" t="s">
        <v>169</v>
      </c>
    </row>
    <row r="126" spans="1:12" s="55" customFormat="1" ht="30" x14ac:dyDescent="0.2">
      <c r="A126" s="53" t="s">
        <v>135</v>
      </c>
      <c r="B126" s="52" t="s">
        <v>7</v>
      </c>
      <c r="C126" s="98" t="s">
        <v>69</v>
      </c>
      <c r="D126" s="107" t="s">
        <v>121</v>
      </c>
      <c r="E126" s="159" t="s">
        <v>167</v>
      </c>
      <c r="F126" s="170"/>
      <c r="G126" s="108" t="s">
        <v>136</v>
      </c>
      <c r="H126" s="99">
        <v>500</v>
      </c>
      <c r="I126" s="100">
        <v>0</v>
      </c>
      <c r="J126" s="101">
        <f>IF(IF(H126="",0,H126)=0,0,(IF(H126&gt;0,IF(I126&gt;H126,0,H126-I126),IF(I126&gt;H126,H126-I126,0))))</f>
        <v>500</v>
      </c>
      <c r="K126" s="75" t="str">
        <f t="shared" si="2"/>
        <v>00001049220070650244</v>
      </c>
      <c r="L126" s="54" t="str">
        <f>C126 &amp; D126 &amp;E126 &amp; F126 &amp; G126</f>
        <v>00001049220070650244</v>
      </c>
    </row>
    <row r="127" spans="1:12" ht="30" x14ac:dyDescent="0.2">
      <c r="A127" s="63" t="s">
        <v>170</v>
      </c>
      <c r="B127" s="64" t="s">
        <v>7</v>
      </c>
      <c r="C127" s="94" t="s">
        <v>69</v>
      </c>
      <c r="D127" s="105" t="s">
        <v>172</v>
      </c>
      <c r="E127" s="162" t="s">
        <v>93</v>
      </c>
      <c r="F127" s="169"/>
      <c r="G127" s="106" t="s">
        <v>69</v>
      </c>
      <c r="H127" s="95">
        <v>1000</v>
      </c>
      <c r="I127" s="96">
        <v>0</v>
      </c>
      <c r="J127" s="97">
        <v>1000</v>
      </c>
      <c r="K127" s="75" t="str">
        <f t="shared" si="2"/>
        <v>00001110000000000000</v>
      </c>
      <c r="L127" s="66" t="s">
        <v>171</v>
      </c>
    </row>
    <row r="128" spans="1:12" ht="30" x14ac:dyDescent="0.2">
      <c r="A128" s="63" t="s">
        <v>173</v>
      </c>
      <c r="B128" s="64" t="s">
        <v>7</v>
      </c>
      <c r="C128" s="94" t="s">
        <v>69</v>
      </c>
      <c r="D128" s="105" t="s">
        <v>172</v>
      </c>
      <c r="E128" s="162" t="s">
        <v>175</v>
      </c>
      <c r="F128" s="169"/>
      <c r="G128" s="106" t="s">
        <v>69</v>
      </c>
      <c r="H128" s="95">
        <v>1000</v>
      </c>
      <c r="I128" s="96">
        <v>0</v>
      </c>
      <c r="J128" s="97">
        <v>1000</v>
      </c>
      <c r="K128" s="75" t="str">
        <f t="shared" si="2"/>
        <v>00001119300000000000</v>
      </c>
      <c r="L128" s="66" t="s">
        <v>174</v>
      </c>
    </row>
    <row r="129" spans="1:12" ht="30" x14ac:dyDescent="0.2">
      <c r="A129" s="63" t="s">
        <v>176</v>
      </c>
      <c r="B129" s="64" t="s">
        <v>7</v>
      </c>
      <c r="C129" s="94" t="s">
        <v>69</v>
      </c>
      <c r="D129" s="105" t="s">
        <v>172</v>
      </c>
      <c r="E129" s="162" t="s">
        <v>178</v>
      </c>
      <c r="F129" s="169"/>
      <c r="G129" s="106" t="s">
        <v>69</v>
      </c>
      <c r="H129" s="95">
        <v>1000</v>
      </c>
      <c r="I129" s="96">
        <v>0</v>
      </c>
      <c r="J129" s="97">
        <v>1000</v>
      </c>
      <c r="K129" s="75" t="str">
        <f t="shared" si="2"/>
        <v>00001119300026010000</v>
      </c>
      <c r="L129" s="66" t="s">
        <v>177</v>
      </c>
    </row>
    <row r="130" spans="1:12" ht="30" x14ac:dyDescent="0.2">
      <c r="A130" s="63" t="s">
        <v>139</v>
      </c>
      <c r="B130" s="64" t="s">
        <v>7</v>
      </c>
      <c r="C130" s="94" t="s">
        <v>69</v>
      </c>
      <c r="D130" s="105" t="s">
        <v>172</v>
      </c>
      <c r="E130" s="162" t="s">
        <v>178</v>
      </c>
      <c r="F130" s="169"/>
      <c r="G130" s="106" t="s">
        <v>141</v>
      </c>
      <c r="H130" s="95">
        <v>1000</v>
      </c>
      <c r="I130" s="96">
        <v>0</v>
      </c>
      <c r="J130" s="97">
        <v>1000</v>
      </c>
      <c r="K130" s="75" t="str">
        <f t="shared" si="2"/>
        <v>00001119300026010800</v>
      </c>
      <c r="L130" s="66" t="s">
        <v>179</v>
      </c>
    </row>
    <row r="131" spans="1:12" s="55" customFormat="1" ht="30" x14ac:dyDescent="0.2">
      <c r="A131" s="53" t="s">
        <v>180</v>
      </c>
      <c r="B131" s="52" t="s">
        <v>7</v>
      </c>
      <c r="C131" s="98" t="s">
        <v>69</v>
      </c>
      <c r="D131" s="107" t="s">
        <v>172</v>
      </c>
      <c r="E131" s="159" t="s">
        <v>178</v>
      </c>
      <c r="F131" s="170"/>
      <c r="G131" s="108" t="s">
        <v>181</v>
      </c>
      <c r="H131" s="99">
        <v>1000</v>
      </c>
      <c r="I131" s="100">
        <v>0</v>
      </c>
      <c r="J131" s="101">
        <f>IF(IF(H131="",0,H131)=0,0,(IF(H131&gt;0,IF(I131&gt;H131,0,H131-I131),IF(I131&gt;H131,H131-I131,0))))</f>
        <v>1000</v>
      </c>
      <c r="K131" s="75" t="str">
        <f t="shared" si="2"/>
        <v>00001119300026010870</v>
      </c>
      <c r="L131" s="54" t="str">
        <f>C131 &amp; D131 &amp;E131 &amp; F131 &amp; G131</f>
        <v>00001119300026010870</v>
      </c>
    </row>
    <row r="132" spans="1:12" ht="30" x14ac:dyDescent="0.2">
      <c r="A132" s="63" t="s">
        <v>182</v>
      </c>
      <c r="B132" s="64" t="s">
        <v>7</v>
      </c>
      <c r="C132" s="94" t="s">
        <v>69</v>
      </c>
      <c r="D132" s="105" t="s">
        <v>184</v>
      </c>
      <c r="E132" s="162" t="s">
        <v>93</v>
      </c>
      <c r="F132" s="169"/>
      <c r="G132" s="106" t="s">
        <v>69</v>
      </c>
      <c r="H132" s="95">
        <v>605470</v>
      </c>
      <c r="I132" s="96">
        <v>302600</v>
      </c>
      <c r="J132" s="97">
        <v>302870</v>
      </c>
      <c r="K132" s="75" t="str">
        <f t="shared" si="2"/>
        <v>00001130000000000000</v>
      </c>
      <c r="L132" s="66" t="s">
        <v>183</v>
      </c>
    </row>
    <row r="133" spans="1:12" ht="45" x14ac:dyDescent="0.2">
      <c r="A133" s="63" t="s">
        <v>185</v>
      </c>
      <c r="B133" s="64" t="s">
        <v>7</v>
      </c>
      <c r="C133" s="94" t="s">
        <v>69</v>
      </c>
      <c r="D133" s="105" t="s">
        <v>184</v>
      </c>
      <c r="E133" s="162" t="s">
        <v>187</v>
      </c>
      <c r="F133" s="169"/>
      <c r="G133" s="106" t="s">
        <v>69</v>
      </c>
      <c r="H133" s="95">
        <v>3000</v>
      </c>
      <c r="I133" s="96">
        <v>0</v>
      </c>
      <c r="J133" s="97">
        <v>3000</v>
      </c>
      <c r="K133" s="75" t="str">
        <f t="shared" si="2"/>
        <v>00001130200000000000</v>
      </c>
      <c r="L133" s="66" t="s">
        <v>186</v>
      </c>
    </row>
    <row r="134" spans="1:12" ht="45" x14ac:dyDescent="0.2">
      <c r="A134" s="63" t="s">
        <v>188</v>
      </c>
      <c r="B134" s="64" t="s">
        <v>7</v>
      </c>
      <c r="C134" s="94" t="s">
        <v>69</v>
      </c>
      <c r="D134" s="105" t="s">
        <v>184</v>
      </c>
      <c r="E134" s="162" t="s">
        <v>190</v>
      </c>
      <c r="F134" s="169"/>
      <c r="G134" s="106" t="s">
        <v>69</v>
      </c>
      <c r="H134" s="95">
        <v>3000</v>
      </c>
      <c r="I134" s="96">
        <v>0</v>
      </c>
      <c r="J134" s="97">
        <v>3000</v>
      </c>
      <c r="K134" s="75" t="str">
        <f t="shared" si="2"/>
        <v>00001130200100000000</v>
      </c>
      <c r="L134" s="66" t="s">
        <v>189</v>
      </c>
    </row>
    <row r="135" spans="1:12" ht="30" x14ac:dyDescent="0.2">
      <c r="A135" s="63" t="s">
        <v>191</v>
      </c>
      <c r="B135" s="64" t="s">
        <v>7</v>
      </c>
      <c r="C135" s="94" t="s">
        <v>69</v>
      </c>
      <c r="D135" s="105" t="s">
        <v>184</v>
      </c>
      <c r="E135" s="162" t="s">
        <v>193</v>
      </c>
      <c r="F135" s="169"/>
      <c r="G135" s="106" t="s">
        <v>69</v>
      </c>
      <c r="H135" s="95">
        <v>3000</v>
      </c>
      <c r="I135" s="96">
        <v>0</v>
      </c>
      <c r="J135" s="97">
        <v>3000</v>
      </c>
      <c r="K135" s="75" t="str">
        <f t="shared" si="2"/>
        <v>00001130200123010000</v>
      </c>
      <c r="L135" s="66" t="s">
        <v>192</v>
      </c>
    </row>
    <row r="136" spans="1:12" ht="30" x14ac:dyDescent="0.2">
      <c r="A136" s="63" t="s">
        <v>130</v>
      </c>
      <c r="B136" s="64" t="s">
        <v>7</v>
      </c>
      <c r="C136" s="94" t="s">
        <v>69</v>
      </c>
      <c r="D136" s="105" t="s">
        <v>184</v>
      </c>
      <c r="E136" s="162" t="s">
        <v>193</v>
      </c>
      <c r="F136" s="169"/>
      <c r="G136" s="106" t="s">
        <v>7</v>
      </c>
      <c r="H136" s="95">
        <v>3000</v>
      </c>
      <c r="I136" s="96">
        <v>0</v>
      </c>
      <c r="J136" s="97">
        <v>3000</v>
      </c>
      <c r="K136" s="75" t="str">
        <f t="shared" si="2"/>
        <v>00001130200123010200</v>
      </c>
      <c r="L136" s="66" t="s">
        <v>194</v>
      </c>
    </row>
    <row r="137" spans="1:12" ht="30" x14ac:dyDescent="0.2">
      <c r="A137" s="63" t="s">
        <v>132</v>
      </c>
      <c r="B137" s="64" t="s">
        <v>7</v>
      </c>
      <c r="C137" s="94" t="s">
        <v>69</v>
      </c>
      <c r="D137" s="105" t="s">
        <v>184</v>
      </c>
      <c r="E137" s="162" t="s">
        <v>193</v>
      </c>
      <c r="F137" s="169"/>
      <c r="G137" s="106" t="s">
        <v>134</v>
      </c>
      <c r="H137" s="95">
        <v>3000</v>
      </c>
      <c r="I137" s="96">
        <v>0</v>
      </c>
      <c r="J137" s="97">
        <v>3000</v>
      </c>
      <c r="K137" s="75" t="str">
        <f t="shared" si="2"/>
        <v>00001130200123010240</v>
      </c>
      <c r="L137" s="66" t="s">
        <v>195</v>
      </c>
    </row>
    <row r="138" spans="1:12" s="55" customFormat="1" ht="30" x14ac:dyDescent="0.2">
      <c r="A138" s="53" t="s">
        <v>135</v>
      </c>
      <c r="B138" s="52" t="s">
        <v>7</v>
      </c>
      <c r="C138" s="98" t="s">
        <v>69</v>
      </c>
      <c r="D138" s="107" t="s">
        <v>184</v>
      </c>
      <c r="E138" s="159" t="s">
        <v>193</v>
      </c>
      <c r="F138" s="170"/>
      <c r="G138" s="108" t="s">
        <v>136</v>
      </c>
      <c r="H138" s="99">
        <v>3000</v>
      </c>
      <c r="I138" s="100">
        <v>0</v>
      </c>
      <c r="J138" s="101">
        <f>IF(IF(H138="",0,H138)=0,0,(IF(H138&gt;0,IF(I138&gt;H138,0,H138-I138),IF(I138&gt;H138,H138-I138,0))))</f>
        <v>3000</v>
      </c>
      <c r="K138" s="75" t="str">
        <f t="shared" si="2"/>
        <v>00001130200123010244</v>
      </c>
      <c r="L138" s="54" t="str">
        <f>C138 &amp; D138 &amp;E138 &amp; F138 &amp; G138</f>
        <v>00001130200123010244</v>
      </c>
    </row>
    <row r="139" spans="1:12" ht="33.75" x14ac:dyDescent="0.2">
      <c r="A139" s="63" t="s">
        <v>196</v>
      </c>
      <c r="B139" s="64" t="s">
        <v>7</v>
      </c>
      <c r="C139" s="94" t="s">
        <v>69</v>
      </c>
      <c r="D139" s="105" t="s">
        <v>184</v>
      </c>
      <c r="E139" s="162" t="s">
        <v>198</v>
      </c>
      <c r="F139" s="169"/>
      <c r="G139" s="106" t="s">
        <v>69</v>
      </c>
      <c r="H139" s="95">
        <v>332470</v>
      </c>
      <c r="I139" s="96">
        <v>165164</v>
      </c>
      <c r="J139" s="97">
        <v>167306</v>
      </c>
      <c r="K139" s="75" t="str">
        <f t="shared" si="2"/>
        <v>00001130300000000000</v>
      </c>
      <c r="L139" s="66" t="s">
        <v>197</v>
      </c>
    </row>
    <row r="140" spans="1:12" ht="56.25" x14ac:dyDescent="0.2">
      <c r="A140" s="63" t="s">
        <v>199</v>
      </c>
      <c r="B140" s="64" t="s">
        <v>7</v>
      </c>
      <c r="C140" s="94" t="s">
        <v>69</v>
      </c>
      <c r="D140" s="105" t="s">
        <v>184</v>
      </c>
      <c r="E140" s="162" t="s">
        <v>201</v>
      </c>
      <c r="F140" s="169"/>
      <c r="G140" s="106" t="s">
        <v>69</v>
      </c>
      <c r="H140" s="95">
        <v>332470</v>
      </c>
      <c r="I140" s="96">
        <v>165164</v>
      </c>
      <c r="J140" s="97">
        <v>167306</v>
      </c>
      <c r="K140" s="75" t="str">
        <f t="shared" si="2"/>
        <v>00001130330000000000</v>
      </c>
      <c r="L140" s="66" t="s">
        <v>200</v>
      </c>
    </row>
    <row r="141" spans="1:12" ht="33.75" x14ac:dyDescent="0.2">
      <c r="A141" s="63" t="s">
        <v>202</v>
      </c>
      <c r="B141" s="64" t="s">
        <v>7</v>
      </c>
      <c r="C141" s="94" t="s">
        <v>69</v>
      </c>
      <c r="D141" s="105" t="s">
        <v>184</v>
      </c>
      <c r="E141" s="162" t="s">
        <v>204</v>
      </c>
      <c r="F141" s="169"/>
      <c r="G141" s="106" t="s">
        <v>69</v>
      </c>
      <c r="H141" s="95">
        <v>332470</v>
      </c>
      <c r="I141" s="96">
        <v>165164</v>
      </c>
      <c r="J141" s="97">
        <v>167306</v>
      </c>
      <c r="K141" s="75" t="str">
        <f t="shared" si="2"/>
        <v>00001130330200000000</v>
      </c>
      <c r="L141" s="66" t="s">
        <v>203</v>
      </c>
    </row>
    <row r="142" spans="1:12" ht="33.75" x14ac:dyDescent="0.2">
      <c r="A142" s="63" t="s">
        <v>205</v>
      </c>
      <c r="B142" s="64" t="s">
        <v>7</v>
      </c>
      <c r="C142" s="94" t="s">
        <v>69</v>
      </c>
      <c r="D142" s="105" t="s">
        <v>184</v>
      </c>
      <c r="E142" s="162" t="s">
        <v>207</v>
      </c>
      <c r="F142" s="169"/>
      <c r="G142" s="106" t="s">
        <v>69</v>
      </c>
      <c r="H142" s="95">
        <v>332470</v>
      </c>
      <c r="I142" s="96">
        <v>165164</v>
      </c>
      <c r="J142" s="97">
        <v>167306</v>
      </c>
      <c r="K142" s="75" t="str">
        <f t="shared" ref="K142:K205" si="3">C142 &amp; D142 &amp;E142 &amp; F142 &amp; G142</f>
        <v>00001130330262010000</v>
      </c>
      <c r="L142" s="66" t="s">
        <v>206</v>
      </c>
    </row>
    <row r="143" spans="1:12" ht="30" x14ac:dyDescent="0.2">
      <c r="A143" s="63" t="s">
        <v>208</v>
      </c>
      <c r="B143" s="64" t="s">
        <v>7</v>
      </c>
      <c r="C143" s="94" t="s">
        <v>69</v>
      </c>
      <c r="D143" s="105" t="s">
        <v>184</v>
      </c>
      <c r="E143" s="162" t="s">
        <v>207</v>
      </c>
      <c r="F143" s="169"/>
      <c r="G143" s="106" t="s">
        <v>8</v>
      </c>
      <c r="H143" s="95">
        <v>332470</v>
      </c>
      <c r="I143" s="96">
        <v>165164</v>
      </c>
      <c r="J143" s="97">
        <v>167306</v>
      </c>
      <c r="K143" s="75" t="str">
        <f t="shared" si="3"/>
        <v>00001130330262010500</v>
      </c>
      <c r="L143" s="66" t="s">
        <v>209</v>
      </c>
    </row>
    <row r="144" spans="1:12" s="55" customFormat="1" ht="30" x14ac:dyDescent="0.2">
      <c r="A144" s="53" t="s">
        <v>210</v>
      </c>
      <c r="B144" s="52" t="s">
        <v>7</v>
      </c>
      <c r="C144" s="98" t="s">
        <v>69</v>
      </c>
      <c r="D144" s="107" t="s">
        <v>184</v>
      </c>
      <c r="E144" s="159" t="s">
        <v>207</v>
      </c>
      <c r="F144" s="170"/>
      <c r="G144" s="108" t="s">
        <v>211</v>
      </c>
      <c r="H144" s="99">
        <v>332470</v>
      </c>
      <c r="I144" s="100">
        <v>165164</v>
      </c>
      <c r="J144" s="101">
        <f>IF(IF(H144="",0,H144)=0,0,(IF(H144&gt;0,IF(I144&gt;H144,0,H144-I144),IF(I144&gt;H144,H144-I144,0))))</f>
        <v>167306</v>
      </c>
      <c r="K144" s="75" t="str">
        <f t="shared" si="3"/>
        <v>00001130330262010540</v>
      </c>
      <c r="L144" s="54" t="str">
        <f>C144 &amp; D144 &amp;E144 &amp; F144 &amp; G144</f>
        <v>00001130330262010540</v>
      </c>
    </row>
    <row r="145" spans="1:12" ht="33.75" x14ac:dyDescent="0.2">
      <c r="A145" s="63" t="s">
        <v>212</v>
      </c>
      <c r="B145" s="64" t="s">
        <v>7</v>
      </c>
      <c r="C145" s="94" t="s">
        <v>69</v>
      </c>
      <c r="D145" s="105" t="s">
        <v>184</v>
      </c>
      <c r="E145" s="162" t="s">
        <v>214</v>
      </c>
      <c r="F145" s="169"/>
      <c r="G145" s="106" t="s">
        <v>69</v>
      </c>
      <c r="H145" s="95">
        <v>86000</v>
      </c>
      <c r="I145" s="96">
        <v>76436</v>
      </c>
      <c r="J145" s="97">
        <v>9564</v>
      </c>
      <c r="K145" s="75" t="str">
        <f t="shared" si="3"/>
        <v>00001131100000000000</v>
      </c>
      <c r="L145" s="66" t="s">
        <v>213</v>
      </c>
    </row>
    <row r="146" spans="1:12" ht="33.75" x14ac:dyDescent="0.2">
      <c r="A146" s="63" t="s">
        <v>215</v>
      </c>
      <c r="B146" s="64" t="s">
        <v>7</v>
      </c>
      <c r="C146" s="94" t="s">
        <v>69</v>
      </c>
      <c r="D146" s="105" t="s">
        <v>184</v>
      </c>
      <c r="E146" s="162" t="s">
        <v>217</v>
      </c>
      <c r="F146" s="169"/>
      <c r="G146" s="106" t="s">
        <v>69</v>
      </c>
      <c r="H146" s="95">
        <v>86000</v>
      </c>
      <c r="I146" s="96">
        <v>76436</v>
      </c>
      <c r="J146" s="97">
        <v>9564</v>
      </c>
      <c r="K146" s="75" t="str">
        <f t="shared" si="3"/>
        <v>00001131100100000000</v>
      </c>
      <c r="L146" s="66" t="s">
        <v>216</v>
      </c>
    </row>
    <row r="147" spans="1:12" ht="30" x14ac:dyDescent="0.2">
      <c r="A147" s="63" t="s">
        <v>218</v>
      </c>
      <c r="B147" s="64" t="s">
        <v>7</v>
      </c>
      <c r="C147" s="94" t="s">
        <v>69</v>
      </c>
      <c r="D147" s="105" t="s">
        <v>184</v>
      </c>
      <c r="E147" s="162" t="s">
        <v>220</v>
      </c>
      <c r="F147" s="169"/>
      <c r="G147" s="106" t="s">
        <v>69</v>
      </c>
      <c r="H147" s="95">
        <v>86000</v>
      </c>
      <c r="I147" s="96">
        <v>76436</v>
      </c>
      <c r="J147" s="97">
        <v>9564</v>
      </c>
      <c r="K147" s="75" t="str">
        <f t="shared" si="3"/>
        <v>00001131100123180000</v>
      </c>
      <c r="L147" s="66" t="s">
        <v>219</v>
      </c>
    </row>
    <row r="148" spans="1:12" ht="30" x14ac:dyDescent="0.2">
      <c r="A148" s="63" t="s">
        <v>130</v>
      </c>
      <c r="B148" s="64" t="s">
        <v>7</v>
      </c>
      <c r="C148" s="94" t="s">
        <v>69</v>
      </c>
      <c r="D148" s="105" t="s">
        <v>184</v>
      </c>
      <c r="E148" s="162" t="s">
        <v>220</v>
      </c>
      <c r="F148" s="169"/>
      <c r="G148" s="106" t="s">
        <v>7</v>
      </c>
      <c r="H148" s="95">
        <v>86000</v>
      </c>
      <c r="I148" s="96">
        <v>76436</v>
      </c>
      <c r="J148" s="97">
        <v>9564</v>
      </c>
      <c r="K148" s="75" t="str">
        <f t="shared" si="3"/>
        <v>00001131100123180200</v>
      </c>
      <c r="L148" s="66" t="s">
        <v>221</v>
      </c>
    </row>
    <row r="149" spans="1:12" ht="30" x14ac:dyDescent="0.2">
      <c r="A149" s="63" t="s">
        <v>132</v>
      </c>
      <c r="B149" s="64" t="s">
        <v>7</v>
      </c>
      <c r="C149" s="94" t="s">
        <v>69</v>
      </c>
      <c r="D149" s="105" t="s">
        <v>184</v>
      </c>
      <c r="E149" s="162" t="s">
        <v>220</v>
      </c>
      <c r="F149" s="169"/>
      <c r="G149" s="106" t="s">
        <v>134</v>
      </c>
      <c r="H149" s="95">
        <v>86000</v>
      </c>
      <c r="I149" s="96">
        <v>76436</v>
      </c>
      <c r="J149" s="97">
        <v>9564</v>
      </c>
      <c r="K149" s="75" t="str">
        <f t="shared" si="3"/>
        <v>00001131100123180240</v>
      </c>
      <c r="L149" s="66" t="s">
        <v>222</v>
      </c>
    </row>
    <row r="150" spans="1:12" s="55" customFormat="1" ht="30" x14ac:dyDescent="0.2">
      <c r="A150" s="53" t="s">
        <v>135</v>
      </c>
      <c r="B150" s="52" t="s">
        <v>7</v>
      </c>
      <c r="C150" s="98" t="s">
        <v>69</v>
      </c>
      <c r="D150" s="107" t="s">
        <v>184</v>
      </c>
      <c r="E150" s="159" t="s">
        <v>220</v>
      </c>
      <c r="F150" s="170"/>
      <c r="G150" s="108" t="s">
        <v>136</v>
      </c>
      <c r="H150" s="99">
        <v>86000</v>
      </c>
      <c r="I150" s="100">
        <v>76436</v>
      </c>
      <c r="J150" s="101">
        <f>IF(IF(H150="",0,H150)=0,0,(IF(H150&gt;0,IF(I150&gt;H150,0,H150-I150),IF(I150&gt;H150,H150-I150,0))))</f>
        <v>9564</v>
      </c>
      <c r="K150" s="75" t="str">
        <f t="shared" si="3"/>
        <v>00001131100123180244</v>
      </c>
      <c r="L150" s="54" t="str">
        <f>C150 &amp; D150 &amp;E150 &amp; F150 &amp; G150</f>
        <v>00001131100123180244</v>
      </c>
    </row>
    <row r="151" spans="1:12" ht="45" x14ac:dyDescent="0.2">
      <c r="A151" s="63" t="s">
        <v>223</v>
      </c>
      <c r="B151" s="64" t="s">
        <v>7</v>
      </c>
      <c r="C151" s="94" t="s">
        <v>69</v>
      </c>
      <c r="D151" s="105" t="s">
        <v>184</v>
      </c>
      <c r="E151" s="162" t="s">
        <v>225</v>
      </c>
      <c r="F151" s="169"/>
      <c r="G151" s="106" t="s">
        <v>69</v>
      </c>
      <c r="H151" s="95">
        <v>30000</v>
      </c>
      <c r="I151" s="96">
        <v>0</v>
      </c>
      <c r="J151" s="97">
        <v>30000</v>
      </c>
      <c r="K151" s="75" t="str">
        <f t="shared" si="3"/>
        <v>00001131300000000000</v>
      </c>
      <c r="L151" s="66" t="s">
        <v>224</v>
      </c>
    </row>
    <row r="152" spans="1:12" ht="30" x14ac:dyDescent="0.2">
      <c r="A152" s="63" t="s">
        <v>226</v>
      </c>
      <c r="B152" s="64" t="s">
        <v>7</v>
      </c>
      <c r="C152" s="94" t="s">
        <v>69</v>
      </c>
      <c r="D152" s="105" t="s">
        <v>184</v>
      </c>
      <c r="E152" s="162" t="s">
        <v>228</v>
      </c>
      <c r="F152" s="169"/>
      <c r="G152" s="106" t="s">
        <v>69</v>
      </c>
      <c r="H152" s="95">
        <v>30000</v>
      </c>
      <c r="I152" s="96">
        <v>0</v>
      </c>
      <c r="J152" s="97">
        <v>30000</v>
      </c>
      <c r="K152" s="75" t="str">
        <f t="shared" si="3"/>
        <v>00001131300100000000</v>
      </c>
      <c r="L152" s="66" t="s">
        <v>227</v>
      </c>
    </row>
    <row r="153" spans="1:12" ht="30" x14ac:dyDescent="0.2">
      <c r="A153" s="63" t="s">
        <v>229</v>
      </c>
      <c r="B153" s="64" t="s">
        <v>7</v>
      </c>
      <c r="C153" s="94" t="s">
        <v>69</v>
      </c>
      <c r="D153" s="105" t="s">
        <v>184</v>
      </c>
      <c r="E153" s="162" t="s">
        <v>231</v>
      </c>
      <c r="F153" s="169"/>
      <c r="G153" s="106" t="s">
        <v>69</v>
      </c>
      <c r="H153" s="95">
        <v>30000</v>
      </c>
      <c r="I153" s="96">
        <v>0</v>
      </c>
      <c r="J153" s="97">
        <v>30000</v>
      </c>
      <c r="K153" s="75" t="str">
        <f t="shared" si="3"/>
        <v>00001131300123210000</v>
      </c>
      <c r="L153" s="66" t="s">
        <v>230</v>
      </c>
    </row>
    <row r="154" spans="1:12" ht="30" x14ac:dyDescent="0.2">
      <c r="A154" s="63" t="s">
        <v>232</v>
      </c>
      <c r="B154" s="64" t="s">
        <v>7</v>
      </c>
      <c r="C154" s="94" t="s">
        <v>69</v>
      </c>
      <c r="D154" s="105" t="s">
        <v>184</v>
      </c>
      <c r="E154" s="162" t="s">
        <v>231</v>
      </c>
      <c r="F154" s="169"/>
      <c r="G154" s="106" t="s">
        <v>234</v>
      </c>
      <c r="H154" s="95">
        <v>30000</v>
      </c>
      <c r="I154" s="96">
        <v>0</v>
      </c>
      <c r="J154" s="97">
        <v>30000</v>
      </c>
      <c r="K154" s="75" t="str">
        <f t="shared" si="3"/>
        <v>00001131300123210300</v>
      </c>
      <c r="L154" s="66" t="s">
        <v>233</v>
      </c>
    </row>
    <row r="155" spans="1:12" s="55" customFormat="1" ht="30" x14ac:dyDescent="0.2">
      <c r="A155" s="53" t="s">
        <v>235</v>
      </c>
      <c r="B155" s="52" t="s">
        <v>7</v>
      </c>
      <c r="C155" s="98" t="s">
        <v>69</v>
      </c>
      <c r="D155" s="107" t="s">
        <v>184</v>
      </c>
      <c r="E155" s="159" t="s">
        <v>231</v>
      </c>
      <c r="F155" s="170"/>
      <c r="G155" s="108" t="s">
        <v>236</v>
      </c>
      <c r="H155" s="99">
        <v>30000</v>
      </c>
      <c r="I155" s="100">
        <v>0</v>
      </c>
      <c r="J155" s="101">
        <f>IF(IF(H155="",0,H155)=0,0,(IF(H155&gt;0,IF(I155&gt;H155,0,H155-I155),IF(I155&gt;H155,H155-I155,0))))</f>
        <v>30000</v>
      </c>
      <c r="K155" s="75" t="str">
        <f t="shared" si="3"/>
        <v>00001131300123210360</v>
      </c>
      <c r="L155" s="54" t="str">
        <f>C155 &amp; D155 &amp;E155 &amp; F155 &amp; G155</f>
        <v>00001131300123210360</v>
      </c>
    </row>
    <row r="156" spans="1:12" ht="30" x14ac:dyDescent="0.2">
      <c r="A156" s="63" t="s">
        <v>173</v>
      </c>
      <c r="B156" s="64" t="s">
        <v>7</v>
      </c>
      <c r="C156" s="94" t="s">
        <v>69</v>
      </c>
      <c r="D156" s="105" t="s">
        <v>184</v>
      </c>
      <c r="E156" s="162" t="s">
        <v>175</v>
      </c>
      <c r="F156" s="169"/>
      <c r="G156" s="106" t="s">
        <v>69</v>
      </c>
      <c r="H156" s="95">
        <v>154000</v>
      </c>
      <c r="I156" s="96">
        <v>61000</v>
      </c>
      <c r="J156" s="97">
        <v>93000</v>
      </c>
      <c r="K156" s="75" t="str">
        <f t="shared" si="3"/>
        <v>00001139300000000000</v>
      </c>
      <c r="L156" s="66" t="s">
        <v>237</v>
      </c>
    </row>
    <row r="157" spans="1:12" ht="30" x14ac:dyDescent="0.2">
      <c r="A157" s="63" t="s">
        <v>238</v>
      </c>
      <c r="B157" s="64" t="s">
        <v>7</v>
      </c>
      <c r="C157" s="94" t="s">
        <v>69</v>
      </c>
      <c r="D157" s="105" t="s">
        <v>184</v>
      </c>
      <c r="E157" s="162" t="s">
        <v>240</v>
      </c>
      <c r="F157" s="169"/>
      <c r="G157" s="106" t="s">
        <v>69</v>
      </c>
      <c r="H157" s="95">
        <v>52000</v>
      </c>
      <c r="I157" s="96">
        <v>52000</v>
      </c>
      <c r="J157" s="97">
        <v>0</v>
      </c>
      <c r="K157" s="75" t="str">
        <f t="shared" si="3"/>
        <v>00001139300026040000</v>
      </c>
      <c r="L157" s="66" t="s">
        <v>239</v>
      </c>
    </row>
    <row r="158" spans="1:12" ht="30" x14ac:dyDescent="0.2">
      <c r="A158" s="63" t="s">
        <v>139</v>
      </c>
      <c r="B158" s="64" t="s">
        <v>7</v>
      </c>
      <c r="C158" s="94" t="s">
        <v>69</v>
      </c>
      <c r="D158" s="105" t="s">
        <v>184</v>
      </c>
      <c r="E158" s="162" t="s">
        <v>240</v>
      </c>
      <c r="F158" s="169"/>
      <c r="G158" s="106" t="s">
        <v>141</v>
      </c>
      <c r="H158" s="95">
        <v>52000</v>
      </c>
      <c r="I158" s="96">
        <v>52000</v>
      </c>
      <c r="J158" s="97">
        <v>0</v>
      </c>
      <c r="K158" s="75" t="str">
        <f t="shared" si="3"/>
        <v>00001139300026040800</v>
      </c>
      <c r="L158" s="66" t="s">
        <v>241</v>
      </c>
    </row>
    <row r="159" spans="1:12" ht="30" x14ac:dyDescent="0.2">
      <c r="A159" s="63" t="s">
        <v>242</v>
      </c>
      <c r="B159" s="64" t="s">
        <v>7</v>
      </c>
      <c r="C159" s="94" t="s">
        <v>69</v>
      </c>
      <c r="D159" s="105" t="s">
        <v>184</v>
      </c>
      <c r="E159" s="162" t="s">
        <v>240</v>
      </c>
      <c r="F159" s="169"/>
      <c r="G159" s="106" t="s">
        <v>244</v>
      </c>
      <c r="H159" s="95">
        <v>52000</v>
      </c>
      <c r="I159" s="96">
        <v>52000</v>
      </c>
      <c r="J159" s="97">
        <v>0</v>
      </c>
      <c r="K159" s="75" t="str">
        <f t="shared" si="3"/>
        <v>00001139300026040830</v>
      </c>
      <c r="L159" s="66" t="s">
        <v>243</v>
      </c>
    </row>
    <row r="160" spans="1:12" s="55" customFormat="1" ht="30" x14ac:dyDescent="0.2">
      <c r="A160" s="53" t="s">
        <v>245</v>
      </c>
      <c r="B160" s="52" t="s">
        <v>7</v>
      </c>
      <c r="C160" s="98" t="s">
        <v>69</v>
      </c>
      <c r="D160" s="107" t="s">
        <v>184</v>
      </c>
      <c r="E160" s="159" t="s">
        <v>240</v>
      </c>
      <c r="F160" s="170"/>
      <c r="G160" s="108" t="s">
        <v>246</v>
      </c>
      <c r="H160" s="99">
        <v>52000</v>
      </c>
      <c r="I160" s="100">
        <v>52000</v>
      </c>
      <c r="J160" s="101">
        <f>IF(IF(H160="",0,H160)=0,0,(IF(H160&gt;0,IF(I160&gt;H160,0,H160-I160),IF(I160&gt;H160,H160-I160,0))))</f>
        <v>0</v>
      </c>
      <c r="K160" s="75" t="str">
        <f t="shared" si="3"/>
        <v>00001139300026040831</v>
      </c>
      <c r="L160" s="54" t="str">
        <f>C160 &amp; D160 &amp;E160 &amp; F160 &amp; G160</f>
        <v>00001139300026040831</v>
      </c>
    </row>
    <row r="161" spans="1:12" ht="30" x14ac:dyDescent="0.2">
      <c r="A161" s="63" t="s">
        <v>247</v>
      </c>
      <c r="B161" s="64" t="s">
        <v>7</v>
      </c>
      <c r="C161" s="94" t="s">
        <v>69</v>
      </c>
      <c r="D161" s="105" t="s">
        <v>184</v>
      </c>
      <c r="E161" s="162" t="s">
        <v>249</v>
      </c>
      <c r="F161" s="169"/>
      <c r="G161" s="106" t="s">
        <v>69</v>
      </c>
      <c r="H161" s="95">
        <v>102000</v>
      </c>
      <c r="I161" s="96">
        <v>9000</v>
      </c>
      <c r="J161" s="97">
        <v>93000</v>
      </c>
      <c r="K161" s="75" t="str">
        <f t="shared" si="3"/>
        <v>00001139300026090000</v>
      </c>
      <c r="L161" s="66" t="s">
        <v>248</v>
      </c>
    </row>
    <row r="162" spans="1:12" ht="56.25" x14ac:dyDescent="0.2">
      <c r="A162" s="63" t="s">
        <v>107</v>
      </c>
      <c r="B162" s="64" t="s">
        <v>7</v>
      </c>
      <c r="C162" s="94" t="s">
        <v>69</v>
      </c>
      <c r="D162" s="105" t="s">
        <v>184</v>
      </c>
      <c r="E162" s="162" t="s">
        <v>249</v>
      </c>
      <c r="F162" s="169"/>
      <c r="G162" s="106" t="s">
        <v>109</v>
      </c>
      <c r="H162" s="95">
        <v>102000</v>
      </c>
      <c r="I162" s="96">
        <v>9000</v>
      </c>
      <c r="J162" s="97">
        <v>93000</v>
      </c>
      <c r="K162" s="75" t="str">
        <f t="shared" si="3"/>
        <v>00001139300026090100</v>
      </c>
      <c r="L162" s="66" t="s">
        <v>250</v>
      </c>
    </row>
    <row r="163" spans="1:12" ht="30" x14ac:dyDescent="0.2">
      <c r="A163" s="63" t="s">
        <v>110</v>
      </c>
      <c r="B163" s="64" t="s">
        <v>7</v>
      </c>
      <c r="C163" s="94" t="s">
        <v>69</v>
      </c>
      <c r="D163" s="105" t="s">
        <v>184</v>
      </c>
      <c r="E163" s="162" t="s">
        <v>249</v>
      </c>
      <c r="F163" s="169"/>
      <c r="G163" s="106" t="s">
        <v>112</v>
      </c>
      <c r="H163" s="95">
        <v>102000</v>
      </c>
      <c r="I163" s="96">
        <v>9000</v>
      </c>
      <c r="J163" s="97">
        <v>93000</v>
      </c>
      <c r="K163" s="75" t="str">
        <f t="shared" si="3"/>
        <v>00001139300026090120</v>
      </c>
      <c r="L163" s="66" t="s">
        <v>251</v>
      </c>
    </row>
    <row r="164" spans="1:12" s="55" customFormat="1" ht="45" x14ac:dyDescent="0.2">
      <c r="A164" s="53" t="s">
        <v>252</v>
      </c>
      <c r="B164" s="52" t="s">
        <v>7</v>
      </c>
      <c r="C164" s="98" t="s">
        <v>69</v>
      </c>
      <c r="D164" s="107" t="s">
        <v>184</v>
      </c>
      <c r="E164" s="159" t="s">
        <v>249</v>
      </c>
      <c r="F164" s="170"/>
      <c r="G164" s="108" t="s">
        <v>253</v>
      </c>
      <c r="H164" s="99">
        <v>102000</v>
      </c>
      <c r="I164" s="100">
        <v>9000</v>
      </c>
      <c r="J164" s="101">
        <f>IF(IF(H164="",0,H164)=0,0,(IF(H164&gt;0,IF(I164&gt;H164,0,H164-I164),IF(I164&gt;H164,H164-I164,0))))</f>
        <v>93000</v>
      </c>
      <c r="K164" s="75" t="str">
        <f t="shared" si="3"/>
        <v>00001139300026090123</v>
      </c>
      <c r="L164" s="54" t="str">
        <f>C164 &amp; D164 &amp;E164 &amp; F164 &amp; G164</f>
        <v>00001139300026090123</v>
      </c>
    </row>
    <row r="165" spans="1:12" ht="30" x14ac:dyDescent="0.2">
      <c r="A165" s="63" t="s">
        <v>254</v>
      </c>
      <c r="B165" s="64" t="s">
        <v>7</v>
      </c>
      <c r="C165" s="94" t="s">
        <v>69</v>
      </c>
      <c r="D165" s="105" t="s">
        <v>256</v>
      </c>
      <c r="E165" s="162" t="s">
        <v>93</v>
      </c>
      <c r="F165" s="169"/>
      <c r="G165" s="106" t="s">
        <v>69</v>
      </c>
      <c r="H165" s="95">
        <v>244500</v>
      </c>
      <c r="I165" s="96">
        <v>93155.62</v>
      </c>
      <c r="J165" s="97">
        <v>151344.38</v>
      </c>
      <c r="K165" s="75" t="str">
        <f t="shared" si="3"/>
        <v>00002000000000000000</v>
      </c>
      <c r="L165" s="66" t="s">
        <v>255</v>
      </c>
    </row>
    <row r="166" spans="1:12" ht="30" x14ac:dyDescent="0.2">
      <c r="A166" s="63" t="s">
        <v>257</v>
      </c>
      <c r="B166" s="64" t="s">
        <v>7</v>
      </c>
      <c r="C166" s="94" t="s">
        <v>69</v>
      </c>
      <c r="D166" s="105" t="s">
        <v>259</v>
      </c>
      <c r="E166" s="162" t="s">
        <v>93</v>
      </c>
      <c r="F166" s="169"/>
      <c r="G166" s="106" t="s">
        <v>69</v>
      </c>
      <c r="H166" s="95">
        <v>244500</v>
      </c>
      <c r="I166" s="96">
        <v>93155.62</v>
      </c>
      <c r="J166" s="97">
        <v>151344.38</v>
      </c>
      <c r="K166" s="75" t="str">
        <f t="shared" si="3"/>
        <v>00002030000000000000</v>
      </c>
      <c r="L166" s="66" t="s">
        <v>258</v>
      </c>
    </row>
    <row r="167" spans="1:12" ht="30" x14ac:dyDescent="0.2">
      <c r="A167" s="63" t="s">
        <v>173</v>
      </c>
      <c r="B167" s="64" t="s">
        <v>7</v>
      </c>
      <c r="C167" s="94" t="s">
        <v>69</v>
      </c>
      <c r="D167" s="105" t="s">
        <v>259</v>
      </c>
      <c r="E167" s="162" t="s">
        <v>175</v>
      </c>
      <c r="F167" s="169"/>
      <c r="G167" s="106" t="s">
        <v>69</v>
      </c>
      <c r="H167" s="95">
        <v>244500</v>
      </c>
      <c r="I167" s="96">
        <v>93155.62</v>
      </c>
      <c r="J167" s="97">
        <v>151344.38</v>
      </c>
      <c r="K167" s="75" t="str">
        <f t="shared" si="3"/>
        <v>00002039300000000000</v>
      </c>
      <c r="L167" s="66" t="s">
        <v>260</v>
      </c>
    </row>
    <row r="168" spans="1:12" ht="30" x14ac:dyDescent="0.2">
      <c r="A168" s="63" t="s">
        <v>261</v>
      </c>
      <c r="B168" s="64" t="s">
        <v>7</v>
      </c>
      <c r="C168" s="94" t="s">
        <v>69</v>
      </c>
      <c r="D168" s="105" t="s">
        <v>259</v>
      </c>
      <c r="E168" s="162" t="s">
        <v>263</v>
      </c>
      <c r="F168" s="169"/>
      <c r="G168" s="106" t="s">
        <v>69</v>
      </c>
      <c r="H168" s="95">
        <v>244500</v>
      </c>
      <c r="I168" s="96">
        <v>93155.62</v>
      </c>
      <c r="J168" s="97">
        <v>151344.38</v>
      </c>
      <c r="K168" s="75" t="str">
        <f t="shared" si="3"/>
        <v>00002039300051180000</v>
      </c>
      <c r="L168" s="66" t="s">
        <v>262</v>
      </c>
    </row>
    <row r="169" spans="1:12" ht="56.25" x14ac:dyDescent="0.2">
      <c r="A169" s="63" t="s">
        <v>107</v>
      </c>
      <c r="B169" s="64" t="s">
        <v>7</v>
      </c>
      <c r="C169" s="94" t="s">
        <v>69</v>
      </c>
      <c r="D169" s="105" t="s">
        <v>259</v>
      </c>
      <c r="E169" s="162" t="s">
        <v>263</v>
      </c>
      <c r="F169" s="169"/>
      <c r="G169" s="106" t="s">
        <v>109</v>
      </c>
      <c r="H169" s="95">
        <v>227320</v>
      </c>
      <c r="I169" s="96">
        <v>83155.62</v>
      </c>
      <c r="J169" s="97">
        <v>144164.38</v>
      </c>
      <c r="K169" s="75" t="str">
        <f t="shared" si="3"/>
        <v>00002039300051180100</v>
      </c>
      <c r="L169" s="66" t="s">
        <v>264</v>
      </c>
    </row>
    <row r="170" spans="1:12" ht="30" x14ac:dyDescent="0.2">
      <c r="A170" s="63" t="s">
        <v>110</v>
      </c>
      <c r="B170" s="64" t="s">
        <v>7</v>
      </c>
      <c r="C170" s="94" t="s">
        <v>69</v>
      </c>
      <c r="D170" s="105" t="s">
        <v>259</v>
      </c>
      <c r="E170" s="162" t="s">
        <v>263</v>
      </c>
      <c r="F170" s="169"/>
      <c r="G170" s="106" t="s">
        <v>112</v>
      </c>
      <c r="H170" s="95">
        <v>227320</v>
      </c>
      <c r="I170" s="96">
        <v>83155.62</v>
      </c>
      <c r="J170" s="97">
        <v>144164.38</v>
      </c>
      <c r="K170" s="75" t="str">
        <f t="shared" si="3"/>
        <v>00002039300051180120</v>
      </c>
      <c r="L170" s="66" t="s">
        <v>265</v>
      </c>
    </row>
    <row r="171" spans="1:12" s="55" customFormat="1" ht="30" x14ac:dyDescent="0.2">
      <c r="A171" s="53" t="s">
        <v>113</v>
      </c>
      <c r="B171" s="52" t="s">
        <v>7</v>
      </c>
      <c r="C171" s="98" t="s">
        <v>69</v>
      </c>
      <c r="D171" s="107" t="s">
        <v>259</v>
      </c>
      <c r="E171" s="159" t="s">
        <v>263</v>
      </c>
      <c r="F171" s="170"/>
      <c r="G171" s="108" t="s">
        <v>114</v>
      </c>
      <c r="H171" s="99">
        <v>174590</v>
      </c>
      <c r="I171" s="100">
        <v>65327.34</v>
      </c>
      <c r="J171" s="101">
        <f>IF(IF(H171="",0,H171)=0,0,(IF(H171&gt;0,IF(I171&gt;H171,0,H171-I171),IF(I171&gt;H171,H171-I171,0))))</f>
        <v>109262.66</v>
      </c>
      <c r="K171" s="75" t="str">
        <f t="shared" si="3"/>
        <v>00002039300051180121</v>
      </c>
      <c r="L171" s="54" t="str">
        <f>C171 &amp; D171 &amp;E171 &amp; F171 &amp; G171</f>
        <v>00002039300051180121</v>
      </c>
    </row>
    <row r="172" spans="1:12" s="55" customFormat="1" ht="33.75" x14ac:dyDescent="0.2">
      <c r="A172" s="53" t="s">
        <v>117</v>
      </c>
      <c r="B172" s="52" t="s">
        <v>7</v>
      </c>
      <c r="C172" s="98" t="s">
        <v>69</v>
      </c>
      <c r="D172" s="107" t="s">
        <v>259</v>
      </c>
      <c r="E172" s="159" t="s">
        <v>263</v>
      </c>
      <c r="F172" s="170"/>
      <c r="G172" s="108" t="s">
        <v>118</v>
      </c>
      <c r="H172" s="99">
        <v>52730</v>
      </c>
      <c r="I172" s="100">
        <v>17828.28</v>
      </c>
      <c r="J172" s="101">
        <f>IF(IF(H172="",0,H172)=0,0,(IF(H172&gt;0,IF(I172&gt;H172,0,H172-I172),IF(I172&gt;H172,H172-I172,0))))</f>
        <v>34901.72</v>
      </c>
      <c r="K172" s="75" t="str">
        <f t="shared" si="3"/>
        <v>00002039300051180129</v>
      </c>
      <c r="L172" s="54" t="str">
        <f>C172 &amp; D172 &amp;E172 &amp; F172 &amp; G172</f>
        <v>00002039300051180129</v>
      </c>
    </row>
    <row r="173" spans="1:12" ht="30" x14ac:dyDescent="0.2">
      <c r="A173" s="63" t="s">
        <v>130</v>
      </c>
      <c r="B173" s="64" t="s">
        <v>7</v>
      </c>
      <c r="C173" s="94" t="s">
        <v>69</v>
      </c>
      <c r="D173" s="105" t="s">
        <v>259</v>
      </c>
      <c r="E173" s="162" t="s">
        <v>263</v>
      </c>
      <c r="F173" s="169"/>
      <c r="G173" s="106" t="s">
        <v>7</v>
      </c>
      <c r="H173" s="95">
        <v>17180</v>
      </c>
      <c r="I173" s="96">
        <v>10000</v>
      </c>
      <c r="J173" s="97">
        <v>7180</v>
      </c>
      <c r="K173" s="75" t="str">
        <f t="shared" si="3"/>
        <v>00002039300051180200</v>
      </c>
      <c r="L173" s="66" t="s">
        <v>266</v>
      </c>
    </row>
    <row r="174" spans="1:12" ht="30" x14ac:dyDescent="0.2">
      <c r="A174" s="63" t="s">
        <v>132</v>
      </c>
      <c r="B174" s="64" t="s">
        <v>7</v>
      </c>
      <c r="C174" s="94" t="s">
        <v>69</v>
      </c>
      <c r="D174" s="105" t="s">
        <v>259</v>
      </c>
      <c r="E174" s="162" t="s">
        <v>263</v>
      </c>
      <c r="F174" s="169"/>
      <c r="G174" s="106" t="s">
        <v>134</v>
      </c>
      <c r="H174" s="95">
        <v>17180</v>
      </c>
      <c r="I174" s="96">
        <v>10000</v>
      </c>
      <c r="J174" s="97">
        <v>7180</v>
      </c>
      <c r="K174" s="75" t="str">
        <f t="shared" si="3"/>
        <v>00002039300051180240</v>
      </c>
      <c r="L174" s="66" t="s">
        <v>267</v>
      </c>
    </row>
    <row r="175" spans="1:12" s="55" customFormat="1" ht="30" x14ac:dyDescent="0.2">
      <c r="A175" s="53" t="s">
        <v>135</v>
      </c>
      <c r="B175" s="52" t="s">
        <v>7</v>
      </c>
      <c r="C175" s="98" t="s">
        <v>69</v>
      </c>
      <c r="D175" s="107" t="s">
        <v>259</v>
      </c>
      <c r="E175" s="159" t="s">
        <v>263</v>
      </c>
      <c r="F175" s="170"/>
      <c r="G175" s="108" t="s">
        <v>136</v>
      </c>
      <c r="H175" s="99">
        <v>17180</v>
      </c>
      <c r="I175" s="100">
        <v>10000</v>
      </c>
      <c r="J175" s="101">
        <f>IF(IF(H175="",0,H175)=0,0,(IF(H175&gt;0,IF(I175&gt;H175,0,H175-I175),IF(I175&gt;H175,H175-I175,0))))</f>
        <v>7180</v>
      </c>
      <c r="K175" s="75" t="str">
        <f t="shared" si="3"/>
        <v>00002039300051180244</v>
      </c>
      <c r="L175" s="54" t="str">
        <f>C175 &amp; D175 &amp;E175 &amp; F175 &amp; G175</f>
        <v>00002039300051180244</v>
      </c>
    </row>
    <row r="176" spans="1:12" ht="30" x14ac:dyDescent="0.2">
      <c r="A176" s="63" t="s">
        <v>268</v>
      </c>
      <c r="B176" s="64" t="s">
        <v>7</v>
      </c>
      <c r="C176" s="94" t="s">
        <v>69</v>
      </c>
      <c r="D176" s="105" t="s">
        <v>270</v>
      </c>
      <c r="E176" s="162" t="s">
        <v>93</v>
      </c>
      <c r="F176" s="169"/>
      <c r="G176" s="106" t="s">
        <v>69</v>
      </c>
      <c r="H176" s="95">
        <v>138100</v>
      </c>
      <c r="I176" s="96">
        <v>29449.84</v>
      </c>
      <c r="J176" s="97">
        <v>108650.16</v>
      </c>
      <c r="K176" s="75" t="str">
        <f t="shared" si="3"/>
        <v>00003000000000000000</v>
      </c>
      <c r="L176" s="66" t="s">
        <v>269</v>
      </c>
    </row>
    <row r="177" spans="1:12" ht="33.75" x14ac:dyDescent="0.2">
      <c r="A177" s="63" t="s">
        <v>271</v>
      </c>
      <c r="B177" s="64" t="s">
        <v>7</v>
      </c>
      <c r="C177" s="94" t="s">
        <v>69</v>
      </c>
      <c r="D177" s="105" t="s">
        <v>273</v>
      </c>
      <c r="E177" s="162" t="s">
        <v>93</v>
      </c>
      <c r="F177" s="169"/>
      <c r="G177" s="106" t="s">
        <v>69</v>
      </c>
      <c r="H177" s="95">
        <v>127200</v>
      </c>
      <c r="I177" s="96">
        <v>29449.84</v>
      </c>
      <c r="J177" s="97">
        <v>97750.16</v>
      </c>
      <c r="K177" s="75" t="str">
        <f t="shared" si="3"/>
        <v>00003100000000000000</v>
      </c>
      <c r="L177" s="66" t="s">
        <v>272</v>
      </c>
    </row>
    <row r="178" spans="1:12" ht="33.75" x14ac:dyDescent="0.2">
      <c r="A178" s="63" t="s">
        <v>274</v>
      </c>
      <c r="B178" s="64" t="s">
        <v>7</v>
      </c>
      <c r="C178" s="94" t="s">
        <v>69</v>
      </c>
      <c r="D178" s="105" t="s">
        <v>273</v>
      </c>
      <c r="E178" s="162" t="s">
        <v>276</v>
      </c>
      <c r="F178" s="169"/>
      <c r="G178" s="106" t="s">
        <v>69</v>
      </c>
      <c r="H178" s="95">
        <v>27100</v>
      </c>
      <c r="I178" s="96">
        <v>13542</v>
      </c>
      <c r="J178" s="97">
        <v>13558</v>
      </c>
      <c r="K178" s="75" t="str">
        <f t="shared" si="3"/>
        <v>00003100400000000000</v>
      </c>
      <c r="L178" s="66" t="s">
        <v>275</v>
      </c>
    </row>
    <row r="179" spans="1:12" ht="30" x14ac:dyDescent="0.2">
      <c r="A179" s="63" t="s">
        <v>277</v>
      </c>
      <c r="B179" s="64" t="s">
        <v>7</v>
      </c>
      <c r="C179" s="94" t="s">
        <v>69</v>
      </c>
      <c r="D179" s="105" t="s">
        <v>273</v>
      </c>
      <c r="E179" s="162" t="s">
        <v>279</v>
      </c>
      <c r="F179" s="169"/>
      <c r="G179" s="106" t="s">
        <v>69</v>
      </c>
      <c r="H179" s="95">
        <v>27100</v>
      </c>
      <c r="I179" s="96">
        <v>13542</v>
      </c>
      <c r="J179" s="97">
        <v>13558</v>
      </c>
      <c r="K179" s="75" t="str">
        <f t="shared" si="3"/>
        <v>00003100400100000000</v>
      </c>
      <c r="L179" s="66" t="s">
        <v>278</v>
      </c>
    </row>
    <row r="180" spans="1:12" ht="30" x14ac:dyDescent="0.2">
      <c r="A180" s="63" t="s">
        <v>280</v>
      </c>
      <c r="B180" s="64" t="s">
        <v>7</v>
      </c>
      <c r="C180" s="94" t="s">
        <v>69</v>
      </c>
      <c r="D180" s="105" t="s">
        <v>273</v>
      </c>
      <c r="E180" s="162" t="s">
        <v>282</v>
      </c>
      <c r="F180" s="169"/>
      <c r="G180" s="106" t="s">
        <v>69</v>
      </c>
      <c r="H180" s="95">
        <v>27100</v>
      </c>
      <c r="I180" s="96">
        <v>13542</v>
      </c>
      <c r="J180" s="97">
        <v>13558</v>
      </c>
      <c r="K180" s="75" t="str">
        <f t="shared" si="3"/>
        <v>00003100400123100000</v>
      </c>
      <c r="L180" s="66" t="s">
        <v>281</v>
      </c>
    </row>
    <row r="181" spans="1:12" ht="30" x14ac:dyDescent="0.2">
      <c r="A181" s="63" t="s">
        <v>130</v>
      </c>
      <c r="B181" s="64" t="s">
        <v>7</v>
      </c>
      <c r="C181" s="94" t="s">
        <v>69</v>
      </c>
      <c r="D181" s="105" t="s">
        <v>273</v>
      </c>
      <c r="E181" s="162" t="s">
        <v>282</v>
      </c>
      <c r="F181" s="169"/>
      <c r="G181" s="106" t="s">
        <v>7</v>
      </c>
      <c r="H181" s="95">
        <v>27100</v>
      </c>
      <c r="I181" s="96">
        <v>13542</v>
      </c>
      <c r="J181" s="97">
        <v>13558</v>
      </c>
      <c r="K181" s="75" t="str">
        <f t="shared" si="3"/>
        <v>00003100400123100200</v>
      </c>
      <c r="L181" s="66" t="s">
        <v>283</v>
      </c>
    </row>
    <row r="182" spans="1:12" ht="30" x14ac:dyDescent="0.2">
      <c r="A182" s="63" t="s">
        <v>132</v>
      </c>
      <c r="B182" s="64" t="s">
        <v>7</v>
      </c>
      <c r="C182" s="94" t="s">
        <v>69</v>
      </c>
      <c r="D182" s="105" t="s">
        <v>273</v>
      </c>
      <c r="E182" s="162" t="s">
        <v>282</v>
      </c>
      <c r="F182" s="169"/>
      <c r="G182" s="106" t="s">
        <v>134</v>
      </c>
      <c r="H182" s="95">
        <v>27100</v>
      </c>
      <c r="I182" s="96">
        <v>13542</v>
      </c>
      <c r="J182" s="97">
        <v>13558</v>
      </c>
      <c r="K182" s="75" t="str">
        <f t="shared" si="3"/>
        <v>00003100400123100240</v>
      </c>
      <c r="L182" s="66" t="s">
        <v>284</v>
      </c>
    </row>
    <row r="183" spans="1:12" s="55" customFormat="1" ht="30" x14ac:dyDescent="0.2">
      <c r="A183" s="53" t="s">
        <v>135</v>
      </c>
      <c r="B183" s="52" t="s">
        <v>7</v>
      </c>
      <c r="C183" s="98" t="s">
        <v>69</v>
      </c>
      <c r="D183" s="107" t="s">
        <v>273</v>
      </c>
      <c r="E183" s="159" t="s">
        <v>282</v>
      </c>
      <c r="F183" s="170"/>
      <c r="G183" s="108" t="s">
        <v>136</v>
      </c>
      <c r="H183" s="99">
        <v>27100</v>
      </c>
      <c r="I183" s="100">
        <v>13542</v>
      </c>
      <c r="J183" s="101">
        <f>IF(IF(H183="",0,H183)=0,0,(IF(H183&gt;0,IF(I183&gt;H183,0,H183-I183),IF(I183&gt;H183,H183-I183,0))))</f>
        <v>13558</v>
      </c>
      <c r="K183" s="75" t="str">
        <f t="shared" si="3"/>
        <v>00003100400123100244</v>
      </c>
      <c r="L183" s="54" t="str">
        <f>C183 &amp; D183 &amp;E183 &amp; F183 &amp; G183</f>
        <v>00003100400123100244</v>
      </c>
    </row>
    <row r="184" spans="1:12" ht="45" x14ac:dyDescent="0.2">
      <c r="A184" s="63" t="s">
        <v>285</v>
      </c>
      <c r="B184" s="64" t="s">
        <v>7</v>
      </c>
      <c r="C184" s="94" t="s">
        <v>69</v>
      </c>
      <c r="D184" s="105" t="s">
        <v>273</v>
      </c>
      <c r="E184" s="162" t="s">
        <v>287</v>
      </c>
      <c r="F184" s="169"/>
      <c r="G184" s="106" t="s">
        <v>69</v>
      </c>
      <c r="H184" s="95">
        <v>100100</v>
      </c>
      <c r="I184" s="96">
        <v>15907.84</v>
      </c>
      <c r="J184" s="97">
        <v>84192.16</v>
      </c>
      <c r="K184" s="75" t="str">
        <f t="shared" si="3"/>
        <v>00003100500000000000</v>
      </c>
      <c r="L184" s="66" t="s">
        <v>286</v>
      </c>
    </row>
    <row r="185" spans="1:12" ht="33.75" x14ac:dyDescent="0.2">
      <c r="A185" s="63" t="s">
        <v>288</v>
      </c>
      <c r="B185" s="64" t="s">
        <v>7</v>
      </c>
      <c r="C185" s="94" t="s">
        <v>69</v>
      </c>
      <c r="D185" s="105" t="s">
        <v>273</v>
      </c>
      <c r="E185" s="162" t="s">
        <v>290</v>
      </c>
      <c r="F185" s="169"/>
      <c r="G185" s="106" t="s">
        <v>69</v>
      </c>
      <c r="H185" s="95">
        <v>100100</v>
      </c>
      <c r="I185" s="96">
        <v>15907.84</v>
      </c>
      <c r="J185" s="97">
        <v>84192.16</v>
      </c>
      <c r="K185" s="75" t="str">
        <f t="shared" si="3"/>
        <v>00003100500100000000</v>
      </c>
      <c r="L185" s="66" t="s">
        <v>289</v>
      </c>
    </row>
    <row r="186" spans="1:12" ht="30" x14ac:dyDescent="0.2">
      <c r="A186" s="63" t="s">
        <v>291</v>
      </c>
      <c r="B186" s="64" t="s">
        <v>7</v>
      </c>
      <c r="C186" s="94" t="s">
        <v>69</v>
      </c>
      <c r="D186" s="105" t="s">
        <v>273</v>
      </c>
      <c r="E186" s="162" t="s">
        <v>293</v>
      </c>
      <c r="F186" s="169"/>
      <c r="G186" s="106" t="s">
        <v>69</v>
      </c>
      <c r="H186" s="95">
        <v>100100</v>
      </c>
      <c r="I186" s="96">
        <v>15907.84</v>
      </c>
      <c r="J186" s="97">
        <v>84192.16</v>
      </c>
      <c r="K186" s="75" t="str">
        <f t="shared" si="3"/>
        <v>00003100500123030000</v>
      </c>
      <c r="L186" s="66" t="s">
        <v>292</v>
      </c>
    </row>
    <row r="187" spans="1:12" ht="30" x14ac:dyDescent="0.2">
      <c r="A187" s="63" t="s">
        <v>130</v>
      </c>
      <c r="B187" s="64" t="s">
        <v>7</v>
      </c>
      <c r="C187" s="94" t="s">
        <v>69</v>
      </c>
      <c r="D187" s="105" t="s">
        <v>273</v>
      </c>
      <c r="E187" s="162" t="s">
        <v>293</v>
      </c>
      <c r="F187" s="169"/>
      <c r="G187" s="106" t="s">
        <v>7</v>
      </c>
      <c r="H187" s="95">
        <v>100100</v>
      </c>
      <c r="I187" s="96">
        <v>15907.84</v>
      </c>
      <c r="J187" s="97">
        <v>84192.16</v>
      </c>
      <c r="K187" s="75" t="str">
        <f t="shared" si="3"/>
        <v>00003100500123030200</v>
      </c>
      <c r="L187" s="66" t="s">
        <v>294</v>
      </c>
    </row>
    <row r="188" spans="1:12" ht="30" x14ac:dyDescent="0.2">
      <c r="A188" s="63" t="s">
        <v>132</v>
      </c>
      <c r="B188" s="64" t="s">
        <v>7</v>
      </c>
      <c r="C188" s="94" t="s">
        <v>69</v>
      </c>
      <c r="D188" s="105" t="s">
        <v>273</v>
      </c>
      <c r="E188" s="162" t="s">
        <v>293</v>
      </c>
      <c r="F188" s="169"/>
      <c r="G188" s="106" t="s">
        <v>134</v>
      </c>
      <c r="H188" s="95">
        <v>100100</v>
      </c>
      <c r="I188" s="96">
        <v>15907.84</v>
      </c>
      <c r="J188" s="97">
        <v>84192.16</v>
      </c>
      <c r="K188" s="75" t="str">
        <f t="shared" si="3"/>
        <v>00003100500123030240</v>
      </c>
      <c r="L188" s="66" t="s">
        <v>295</v>
      </c>
    </row>
    <row r="189" spans="1:12" s="55" customFormat="1" ht="30" x14ac:dyDescent="0.2">
      <c r="A189" s="53" t="s">
        <v>135</v>
      </c>
      <c r="B189" s="52" t="s">
        <v>7</v>
      </c>
      <c r="C189" s="98" t="s">
        <v>69</v>
      </c>
      <c r="D189" s="107" t="s">
        <v>273</v>
      </c>
      <c r="E189" s="159" t="s">
        <v>293</v>
      </c>
      <c r="F189" s="170"/>
      <c r="G189" s="108" t="s">
        <v>136</v>
      </c>
      <c r="H189" s="99">
        <v>100100</v>
      </c>
      <c r="I189" s="100">
        <v>15907.84</v>
      </c>
      <c r="J189" s="101">
        <f>IF(IF(H189="",0,H189)=0,0,(IF(H189&gt;0,IF(I189&gt;H189,0,H189-I189),IF(I189&gt;H189,H189-I189,0))))</f>
        <v>84192.16</v>
      </c>
      <c r="K189" s="75" t="str">
        <f t="shared" si="3"/>
        <v>00003100500123030244</v>
      </c>
      <c r="L189" s="54" t="str">
        <f>C189 &amp; D189 &amp;E189 &amp; F189 &amp; G189</f>
        <v>00003100500123030244</v>
      </c>
    </row>
    <row r="190" spans="1:12" ht="30" x14ac:dyDescent="0.2">
      <c r="A190" s="63" t="s">
        <v>296</v>
      </c>
      <c r="B190" s="64" t="s">
        <v>7</v>
      </c>
      <c r="C190" s="94" t="s">
        <v>69</v>
      </c>
      <c r="D190" s="105" t="s">
        <v>298</v>
      </c>
      <c r="E190" s="162" t="s">
        <v>93</v>
      </c>
      <c r="F190" s="169"/>
      <c r="G190" s="106" t="s">
        <v>69</v>
      </c>
      <c r="H190" s="95">
        <v>10900</v>
      </c>
      <c r="I190" s="96">
        <v>0</v>
      </c>
      <c r="J190" s="97">
        <v>10900</v>
      </c>
      <c r="K190" s="75" t="str">
        <f t="shared" si="3"/>
        <v>00003140000000000000</v>
      </c>
      <c r="L190" s="66" t="s">
        <v>297</v>
      </c>
    </row>
    <row r="191" spans="1:12" ht="67.5" x14ac:dyDescent="0.2">
      <c r="A191" s="63" t="s">
        <v>299</v>
      </c>
      <c r="B191" s="64" t="s">
        <v>7</v>
      </c>
      <c r="C191" s="94" t="s">
        <v>69</v>
      </c>
      <c r="D191" s="105" t="s">
        <v>298</v>
      </c>
      <c r="E191" s="162" t="s">
        <v>301</v>
      </c>
      <c r="F191" s="169"/>
      <c r="G191" s="106" t="s">
        <v>69</v>
      </c>
      <c r="H191" s="95">
        <v>10900</v>
      </c>
      <c r="I191" s="96">
        <v>0</v>
      </c>
      <c r="J191" s="97">
        <v>10900</v>
      </c>
      <c r="K191" s="75" t="str">
        <f t="shared" si="3"/>
        <v>00003140900000000000</v>
      </c>
      <c r="L191" s="66" t="s">
        <v>300</v>
      </c>
    </row>
    <row r="192" spans="1:12" ht="33.75" x14ac:dyDescent="0.2">
      <c r="A192" s="63" t="s">
        <v>302</v>
      </c>
      <c r="B192" s="64" t="s">
        <v>7</v>
      </c>
      <c r="C192" s="94" t="s">
        <v>69</v>
      </c>
      <c r="D192" s="105" t="s">
        <v>298</v>
      </c>
      <c r="E192" s="162" t="s">
        <v>304</v>
      </c>
      <c r="F192" s="169"/>
      <c r="G192" s="106" t="s">
        <v>69</v>
      </c>
      <c r="H192" s="95">
        <v>10900</v>
      </c>
      <c r="I192" s="96">
        <v>0</v>
      </c>
      <c r="J192" s="97">
        <v>10900</v>
      </c>
      <c r="K192" s="75" t="str">
        <f t="shared" si="3"/>
        <v>00003140900200000000</v>
      </c>
      <c r="L192" s="66" t="s">
        <v>303</v>
      </c>
    </row>
    <row r="193" spans="1:12" ht="33.75" x14ac:dyDescent="0.2">
      <c r="A193" s="63" t="s">
        <v>305</v>
      </c>
      <c r="B193" s="64" t="s">
        <v>7</v>
      </c>
      <c r="C193" s="94" t="s">
        <v>69</v>
      </c>
      <c r="D193" s="105" t="s">
        <v>298</v>
      </c>
      <c r="E193" s="162" t="s">
        <v>307</v>
      </c>
      <c r="F193" s="169"/>
      <c r="G193" s="106" t="s">
        <v>69</v>
      </c>
      <c r="H193" s="95">
        <v>10900</v>
      </c>
      <c r="I193" s="96">
        <v>0</v>
      </c>
      <c r="J193" s="97">
        <v>10900</v>
      </c>
      <c r="K193" s="75" t="str">
        <f t="shared" si="3"/>
        <v>00003140900223170000</v>
      </c>
      <c r="L193" s="66" t="s">
        <v>306</v>
      </c>
    </row>
    <row r="194" spans="1:12" ht="56.25" x14ac:dyDescent="0.2">
      <c r="A194" s="63" t="s">
        <v>107</v>
      </c>
      <c r="B194" s="64" t="s">
        <v>7</v>
      </c>
      <c r="C194" s="94" t="s">
        <v>69</v>
      </c>
      <c r="D194" s="105" t="s">
        <v>298</v>
      </c>
      <c r="E194" s="162" t="s">
        <v>307</v>
      </c>
      <c r="F194" s="169"/>
      <c r="G194" s="106" t="s">
        <v>109</v>
      </c>
      <c r="H194" s="95">
        <v>10900</v>
      </c>
      <c r="I194" s="96">
        <v>0</v>
      </c>
      <c r="J194" s="97">
        <v>10900</v>
      </c>
      <c r="K194" s="75" t="str">
        <f t="shared" si="3"/>
        <v>00003140900223170100</v>
      </c>
      <c r="L194" s="66" t="s">
        <v>308</v>
      </c>
    </row>
    <row r="195" spans="1:12" ht="30" x14ac:dyDescent="0.2">
      <c r="A195" s="63" t="s">
        <v>110</v>
      </c>
      <c r="B195" s="64" t="s">
        <v>7</v>
      </c>
      <c r="C195" s="94" t="s">
        <v>69</v>
      </c>
      <c r="D195" s="105" t="s">
        <v>298</v>
      </c>
      <c r="E195" s="162" t="s">
        <v>307</v>
      </c>
      <c r="F195" s="169"/>
      <c r="G195" s="106" t="s">
        <v>112</v>
      </c>
      <c r="H195" s="95">
        <v>10900</v>
      </c>
      <c r="I195" s="96">
        <v>0</v>
      </c>
      <c r="J195" s="97">
        <v>10900</v>
      </c>
      <c r="K195" s="75" t="str">
        <f t="shared" si="3"/>
        <v>00003140900223170120</v>
      </c>
      <c r="L195" s="66" t="s">
        <v>309</v>
      </c>
    </row>
    <row r="196" spans="1:12" s="55" customFormat="1" ht="45" x14ac:dyDescent="0.2">
      <c r="A196" s="53" t="s">
        <v>252</v>
      </c>
      <c r="B196" s="52" t="s">
        <v>7</v>
      </c>
      <c r="C196" s="98" t="s">
        <v>69</v>
      </c>
      <c r="D196" s="107" t="s">
        <v>298</v>
      </c>
      <c r="E196" s="159" t="s">
        <v>307</v>
      </c>
      <c r="F196" s="170"/>
      <c r="G196" s="108" t="s">
        <v>253</v>
      </c>
      <c r="H196" s="99">
        <v>10900</v>
      </c>
      <c r="I196" s="100">
        <v>0</v>
      </c>
      <c r="J196" s="101">
        <f>IF(IF(H196="",0,H196)=0,0,(IF(H196&gt;0,IF(I196&gt;H196,0,H196-I196),IF(I196&gt;H196,H196-I196,0))))</f>
        <v>10900</v>
      </c>
      <c r="K196" s="75" t="str">
        <f t="shared" si="3"/>
        <v>00003140900223170123</v>
      </c>
      <c r="L196" s="54" t="str">
        <f>C196 &amp; D196 &amp;E196 &amp; F196 &amp; G196</f>
        <v>00003140900223170123</v>
      </c>
    </row>
    <row r="197" spans="1:12" ht="30" x14ac:dyDescent="0.2">
      <c r="A197" s="63" t="s">
        <v>310</v>
      </c>
      <c r="B197" s="64" t="s">
        <v>7</v>
      </c>
      <c r="C197" s="94" t="s">
        <v>69</v>
      </c>
      <c r="D197" s="105" t="s">
        <v>312</v>
      </c>
      <c r="E197" s="162" t="s">
        <v>93</v>
      </c>
      <c r="F197" s="169"/>
      <c r="G197" s="106" t="s">
        <v>69</v>
      </c>
      <c r="H197" s="95">
        <v>4695817.49</v>
      </c>
      <c r="I197" s="96">
        <v>952823</v>
      </c>
      <c r="J197" s="97">
        <v>3742994.49</v>
      </c>
      <c r="K197" s="75" t="str">
        <f t="shared" si="3"/>
        <v>00004000000000000000</v>
      </c>
      <c r="L197" s="66" t="s">
        <v>311</v>
      </c>
    </row>
    <row r="198" spans="1:12" ht="30" x14ac:dyDescent="0.2">
      <c r="A198" s="63" t="s">
        <v>313</v>
      </c>
      <c r="B198" s="64" t="s">
        <v>7</v>
      </c>
      <c r="C198" s="94" t="s">
        <v>69</v>
      </c>
      <c r="D198" s="105" t="s">
        <v>315</v>
      </c>
      <c r="E198" s="162" t="s">
        <v>93</v>
      </c>
      <c r="F198" s="169"/>
      <c r="G198" s="106" t="s">
        <v>69</v>
      </c>
      <c r="H198" s="95">
        <v>287200</v>
      </c>
      <c r="I198" s="96">
        <v>0</v>
      </c>
      <c r="J198" s="97">
        <v>287200</v>
      </c>
      <c r="K198" s="75" t="str">
        <f t="shared" si="3"/>
        <v>00004050000000000000</v>
      </c>
      <c r="L198" s="66" t="s">
        <v>314</v>
      </c>
    </row>
    <row r="199" spans="1:12" ht="33.75" x14ac:dyDescent="0.2">
      <c r="A199" s="63" t="s">
        <v>316</v>
      </c>
      <c r="B199" s="64" t="s">
        <v>7</v>
      </c>
      <c r="C199" s="94" t="s">
        <v>69</v>
      </c>
      <c r="D199" s="105" t="s">
        <v>315</v>
      </c>
      <c r="E199" s="162" t="s">
        <v>318</v>
      </c>
      <c r="F199" s="169"/>
      <c r="G199" s="106" t="s">
        <v>69</v>
      </c>
      <c r="H199" s="95">
        <v>287200</v>
      </c>
      <c r="I199" s="96">
        <v>0</v>
      </c>
      <c r="J199" s="97">
        <v>287200</v>
      </c>
      <c r="K199" s="75" t="str">
        <f t="shared" si="3"/>
        <v>00004050800000000000</v>
      </c>
      <c r="L199" s="66" t="s">
        <v>317</v>
      </c>
    </row>
    <row r="200" spans="1:12" ht="33.75" x14ac:dyDescent="0.2">
      <c r="A200" s="63" t="s">
        <v>319</v>
      </c>
      <c r="B200" s="64" t="s">
        <v>7</v>
      </c>
      <c r="C200" s="94" t="s">
        <v>69</v>
      </c>
      <c r="D200" s="105" t="s">
        <v>315</v>
      </c>
      <c r="E200" s="162" t="s">
        <v>321</v>
      </c>
      <c r="F200" s="169"/>
      <c r="G200" s="106" t="s">
        <v>69</v>
      </c>
      <c r="H200" s="95">
        <v>287200</v>
      </c>
      <c r="I200" s="96">
        <v>0</v>
      </c>
      <c r="J200" s="97">
        <v>287200</v>
      </c>
      <c r="K200" s="75" t="str">
        <f t="shared" si="3"/>
        <v>00004050800100000000</v>
      </c>
      <c r="L200" s="66" t="s">
        <v>320</v>
      </c>
    </row>
    <row r="201" spans="1:12" ht="30" x14ac:dyDescent="0.2">
      <c r="A201" s="63" t="s">
        <v>322</v>
      </c>
      <c r="B201" s="64" t="s">
        <v>7</v>
      </c>
      <c r="C201" s="94" t="s">
        <v>69</v>
      </c>
      <c r="D201" s="105" t="s">
        <v>315</v>
      </c>
      <c r="E201" s="162" t="s">
        <v>324</v>
      </c>
      <c r="F201" s="169"/>
      <c r="G201" s="106" t="s">
        <v>69</v>
      </c>
      <c r="H201" s="95">
        <v>221000</v>
      </c>
      <c r="I201" s="96">
        <v>0</v>
      </c>
      <c r="J201" s="97">
        <v>221000</v>
      </c>
      <c r="K201" s="75" t="str">
        <f t="shared" si="3"/>
        <v>00004050800175764000</v>
      </c>
      <c r="L201" s="66" t="s">
        <v>323</v>
      </c>
    </row>
    <row r="202" spans="1:12" ht="30" x14ac:dyDescent="0.2">
      <c r="A202" s="63" t="s">
        <v>130</v>
      </c>
      <c r="B202" s="64" t="s">
        <v>7</v>
      </c>
      <c r="C202" s="94" t="s">
        <v>69</v>
      </c>
      <c r="D202" s="105" t="s">
        <v>315</v>
      </c>
      <c r="E202" s="162" t="s">
        <v>324</v>
      </c>
      <c r="F202" s="169"/>
      <c r="G202" s="106" t="s">
        <v>7</v>
      </c>
      <c r="H202" s="95">
        <v>221000</v>
      </c>
      <c r="I202" s="96">
        <v>0</v>
      </c>
      <c r="J202" s="97">
        <v>221000</v>
      </c>
      <c r="K202" s="75" t="str">
        <f t="shared" si="3"/>
        <v>00004050800175764200</v>
      </c>
      <c r="L202" s="66" t="s">
        <v>325</v>
      </c>
    </row>
    <row r="203" spans="1:12" ht="30" x14ac:dyDescent="0.2">
      <c r="A203" s="63" t="s">
        <v>132</v>
      </c>
      <c r="B203" s="64" t="s">
        <v>7</v>
      </c>
      <c r="C203" s="94" t="s">
        <v>69</v>
      </c>
      <c r="D203" s="105" t="s">
        <v>315</v>
      </c>
      <c r="E203" s="162" t="s">
        <v>324</v>
      </c>
      <c r="F203" s="169"/>
      <c r="G203" s="106" t="s">
        <v>134</v>
      </c>
      <c r="H203" s="95">
        <v>221000</v>
      </c>
      <c r="I203" s="96">
        <v>0</v>
      </c>
      <c r="J203" s="97">
        <v>221000</v>
      </c>
      <c r="K203" s="75" t="str">
        <f t="shared" si="3"/>
        <v>00004050800175764240</v>
      </c>
      <c r="L203" s="66" t="s">
        <v>326</v>
      </c>
    </row>
    <row r="204" spans="1:12" s="55" customFormat="1" ht="30" x14ac:dyDescent="0.2">
      <c r="A204" s="53" t="s">
        <v>135</v>
      </c>
      <c r="B204" s="52" t="s">
        <v>7</v>
      </c>
      <c r="C204" s="98" t="s">
        <v>69</v>
      </c>
      <c r="D204" s="107" t="s">
        <v>315</v>
      </c>
      <c r="E204" s="159" t="s">
        <v>324</v>
      </c>
      <c r="F204" s="170"/>
      <c r="G204" s="108" t="s">
        <v>136</v>
      </c>
      <c r="H204" s="99">
        <v>221000</v>
      </c>
      <c r="I204" s="100">
        <v>0</v>
      </c>
      <c r="J204" s="101">
        <f>IF(IF(H204="",0,H204)=0,0,(IF(H204&gt;0,IF(I204&gt;H204,0,H204-I204),IF(I204&gt;H204,H204-I204,0))))</f>
        <v>221000</v>
      </c>
      <c r="K204" s="75" t="str">
        <f t="shared" si="3"/>
        <v>00004050800175764244</v>
      </c>
      <c r="L204" s="54" t="str">
        <f>C204 &amp; D204 &amp;E204 &amp; F204 &amp; G204</f>
        <v>00004050800175764244</v>
      </c>
    </row>
    <row r="205" spans="1:12" ht="30" x14ac:dyDescent="0.2">
      <c r="A205" s="63" t="s">
        <v>327</v>
      </c>
      <c r="B205" s="64" t="s">
        <v>7</v>
      </c>
      <c r="C205" s="94" t="s">
        <v>69</v>
      </c>
      <c r="D205" s="105" t="s">
        <v>315</v>
      </c>
      <c r="E205" s="162" t="s">
        <v>329</v>
      </c>
      <c r="F205" s="169"/>
      <c r="G205" s="106" t="s">
        <v>69</v>
      </c>
      <c r="H205" s="95">
        <v>66200</v>
      </c>
      <c r="I205" s="96">
        <v>0</v>
      </c>
      <c r="J205" s="97">
        <v>66200</v>
      </c>
      <c r="K205" s="75" t="str">
        <f t="shared" si="3"/>
        <v>000040508001S5764000</v>
      </c>
      <c r="L205" s="66" t="s">
        <v>328</v>
      </c>
    </row>
    <row r="206" spans="1:12" ht="30" x14ac:dyDescent="0.2">
      <c r="A206" s="63" t="s">
        <v>130</v>
      </c>
      <c r="B206" s="64" t="s">
        <v>7</v>
      </c>
      <c r="C206" s="94" t="s">
        <v>69</v>
      </c>
      <c r="D206" s="105" t="s">
        <v>315</v>
      </c>
      <c r="E206" s="162" t="s">
        <v>329</v>
      </c>
      <c r="F206" s="169"/>
      <c r="G206" s="106" t="s">
        <v>7</v>
      </c>
      <c r="H206" s="95">
        <v>66200</v>
      </c>
      <c r="I206" s="96">
        <v>0</v>
      </c>
      <c r="J206" s="97">
        <v>66200</v>
      </c>
      <c r="K206" s="75" t="str">
        <f t="shared" ref="K206:K269" si="4">C206 &amp; D206 &amp;E206 &amp; F206 &amp; G206</f>
        <v>000040508001S5764200</v>
      </c>
      <c r="L206" s="66" t="s">
        <v>330</v>
      </c>
    </row>
    <row r="207" spans="1:12" ht="30" x14ac:dyDescent="0.2">
      <c r="A207" s="63" t="s">
        <v>132</v>
      </c>
      <c r="B207" s="64" t="s">
        <v>7</v>
      </c>
      <c r="C207" s="94" t="s">
        <v>69</v>
      </c>
      <c r="D207" s="105" t="s">
        <v>315</v>
      </c>
      <c r="E207" s="162" t="s">
        <v>329</v>
      </c>
      <c r="F207" s="169"/>
      <c r="G207" s="106" t="s">
        <v>134</v>
      </c>
      <c r="H207" s="95">
        <v>66200</v>
      </c>
      <c r="I207" s="96">
        <v>0</v>
      </c>
      <c r="J207" s="97">
        <v>66200</v>
      </c>
      <c r="K207" s="75" t="str">
        <f t="shared" si="4"/>
        <v>000040508001S5764240</v>
      </c>
      <c r="L207" s="66" t="s">
        <v>331</v>
      </c>
    </row>
    <row r="208" spans="1:12" s="55" customFormat="1" ht="30" x14ac:dyDescent="0.2">
      <c r="A208" s="53" t="s">
        <v>135</v>
      </c>
      <c r="B208" s="52" t="s">
        <v>7</v>
      </c>
      <c r="C208" s="98" t="s">
        <v>69</v>
      </c>
      <c r="D208" s="107" t="s">
        <v>315</v>
      </c>
      <c r="E208" s="159" t="s">
        <v>329</v>
      </c>
      <c r="F208" s="170"/>
      <c r="G208" s="108" t="s">
        <v>136</v>
      </c>
      <c r="H208" s="99">
        <v>66200</v>
      </c>
      <c r="I208" s="100">
        <v>0</v>
      </c>
      <c r="J208" s="101">
        <f>IF(IF(H208="",0,H208)=0,0,(IF(H208&gt;0,IF(I208&gt;H208,0,H208-I208),IF(I208&gt;H208,H208-I208,0))))</f>
        <v>66200</v>
      </c>
      <c r="K208" s="75" t="str">
        <f t="shared" si="4"/>
        <v>000040508001S5764244</v>
      </c>
      <c r="L208" s="54" t="str">
        <f>C208 &amp; D208 &amp;E208 &amp; F208 &amp; G208</f>
        <v>000040508001S5764244</v>
      </c>
    </row>
    <row r="209" spans="1:12" ht="30" x14ac:dyDescent="0.2">
      <c r="A209" s="63" t="s">
        <v>332</v>
      </c>
      <c r="B209" s="64" t="s">
        <v>7</v>
      </c>
      <c r="C209" s="94" t="s">
        <v>69</v>
      </c>
      <c r="D209" s="105" t="s">
        <v>334</v>
      </c>
      <c r="E209" s="162" t="s">
        <v>93</v>
      </c>
      <c r="F209" s="169"/>
      <c r="G209" s="106" t="s">
        <v>69</v>
      </c>
      <c r="H209" s="95">
        <v>4168617.49</v>
      </c>
      <c r="I209" s="96">
        <v>952823</v>
      </c>
      <c r="J209" s="97">
        <v>3215794.49</v>
      </c>
      <c r="K209" s="75" t="str">
        <f t="shared" si="4"/>
        <v>00004090000000000000</v>
      </c>
      <c r="L209" s="66" t="s">
        <v>333</v>
      </c>
    </row>
    <row r="210" spans="1:12" ht="67.5" x14ac:dyDescent="0.2">
      <c r="A210" s="63" t="s">
        <v>335</v>
      </c>
      <c r="B210" s="64" t="s">
        <v>7</v>
      </c>
      <c r="C210" s="94" t="s">
        <v>69</v>
      </c>
      <c r="D210" s="105" t="s">
        <v>334</v>
      </c>
      <c r="E210" s="162" t="s">
        <v>337</v>
      </c>
      <c r="F210" s="169"/>
      <c r="G210" s="106" t="s">
        <v>69</v>
      </c>
      <c r="H210" s="95">
        <v>4168617.49</v>
      </c>
      <c r="I210" s="96">
        <v>952823</v>
      </c>
      <c r="J210" s="97">
        <v>3215794.49</v>
      </c>
      <c r="K210" s="75" t="str">
        <f t="shared" si="4"/>
        <v>00004090600000000000</v>
      </c>
      <c r="L210" s="66" t="s">
        <v>336</v>
      </c>
    </row>
    <row r="211" spans="1:12" ht="45" x14ac:dyDescent="0.2">
      <c r="A211" s="63" t="s">
        <v>338</v>
      </c>
      <c r="B211" s="64" t="s">
        <v>7</v>
      </c>
      <c r="C211" s="94" t="s">
        <v>69</v>
      </c>
      <c r="D211" s="105" t="s">
        <v>334</v>
      </c>
      <c r="E211" s="162" t="s">
        <v>340</v>
      </c>
      <c r="F211" s="169"/>
      <c r="G211" s="106" t="s">
        <v>69</v>
      </c>
      <c r="H211" s="95">
        <v>4168617.49</v>
      </c>
      <c r="I211" s="96">
        <v>952823</v>
      </c>
      <c r="J211" s="97">
        <v>3215794.49</v>
      </c>
      <c r="K211" s="75" t="str">
        <f t="shared" si="4"/>
        <v>00004090600100000000</v>
      </c>
      <c r="L211" s="66" t="s">
        <v>339</v>
      </c>
    </row>
    <row r="212" spans="1:12" ht="56.25" x14ac:dyDescent="0.2">
      <c r="A212" s="63" t="s">
        <v>341</v>
      </c>
      <c r="B212" s="64" t="s">
        <v>7</v>
      </c>
      <c r="C212" s="94" t="s">
        <v>69</v>
      </c>
      <c r="D212" s="105" t="s">
        <v>334</v>
      </c>
      <c r="E212" s="162" t="s">
        <v>343</v>
      </c>
      <c r="F212" s="169"/>
      <c r="G212" s="106" t="s">
        <v>69</v>
      </c>
      <c r="H212" s="95">
        <v>2250717.4900000002</v>
      </c>
      <c r="I212" s="96">
        <v>622330.43999999994</v>
      </c>
      <c r="J212" s="97">
        <v>1628387.05</v>
      </c>
      <c r="K212" s="75" t="str">
        <f t="shared" si="4"/>
        <v>00004090600123040000</v>
      </c>
      <c r="L212" s="66" t="s">
        <v>342</v>
      </c>
    </row>
    <row r="213" spans="1:12" ht="30" x14ac:dyDescent="0.2">
      <c r="A213" s="63" t="s">
        <v>130</v>
      </c>
      <c r="B213" s="64" t="s">
        <v>7</v>
      </c>
      <c r="C213" s="94" t="s">
        <v>69</v>
      </c>
      <c r="D213" s="105" t="s">
        <v>334</v>
      </c>
      <c r="E213" s="162" t="s">
        <v>343</v>
      </c>
      <c r="F213" s="169"/>
      <c r="G213" s="106" t="s">
        <v>7</v>
      </c>
      <c r="H213" s="95">
        <v>2250717.4900000002</v>
      </c>
      <c r="I213" s="96">
        <v>622330.43999999994</v>
      </c>
      <c r="J213" s="97">
        <v>1628387.05</v>
      </c>
      <c r="K213" s="75" t="str">
        <f t="shared" si="4"/>
        <v>00004090600123040200</v>
      </c>
      <c r="L213" s="66" t="s">
        <v>344</v>
      </c>
    </row>
    <row r="214" spans="1:12" ht="30" x14ac:dyDescent="0.2">
      <c r="A214" s="63" t="s">
        <v>132</v>
      </c>
      <c r="B214" s="64" t="s">
        <v>7</v>
      </c>
      <c r="C214" s="94" t="s">
        <v>69</v>
      </c>
      <c r="D214" s="105" t="s">
        <v>334</v>
      </c>
      <c r="E214" s="162" t="s">
        <v>343</v>
      </c>
      <c r="F214" s="169"/>
      <c r="G214" s="106" t="s">
        <v>134</v>
      </c>
      <c r="H214" s="95">
        <v>2250717.4900000002</v>
      </c>
      <c r="I214" s="96">
        <v>622330.43999999994</v>
      </c>
      <c r="J214" s="97">
        <v>1628387.05</v>
      </c>
      <c r="K214" s="75" t="str">
        <f t="shared" si="4"/>
        <v>00004090600123040240</v>
      </c>
      <c r="L214" s="66" t="s">
        <v>345</v>
      </c>
    </row>
    <row r="215" spans="1:12" s="55" customFormat="1" ht="30" x14ac:dyDescent="0.2">
      <c r="A215" s="53" t="s">
        <v>135</v>
      </c>
      <c r="B215" s="52" t="s">
        <v>7</v>
      </c>
      <c r="C215" s="109" t="s">
        <v>69</v>
      </c>
      <c r="D215" s="110" t="s">
        <v>334</v>
      </c>
      <c r="E215" s="167" t="s">
        <v>343</v>
      </c>
      <c r="F215" s="168"/>
      <c r="G215" s="111" t="s">
        <v>136</v>
      </c>
      <c r="H215" s="112">
        <v>2250717.4900000002</v>
      </c>
      <c r="I215" s="113">
        <v>622330.43999999994</v>
      </c>
      <c r="J215" s="114">
        <f>IF(IF(H215="",0,H215)=0,0,(IF(H215&gt;0,IF(I215&gt;H215,0,H215-I215),IF(I215&gt;H215,H215-I215,0))))</f>
        <v>1628387.05</v>
      </c>
      <c r="K215" s="75" t="str">
        <f t="shared" si="4"/>
        <v>00004090600123040244</v>
      </c>
      <c r="L215" s="54" t="str">
        <f>C215 &amp; D215 &amp;E215 &amp; F215 &amp; G215</f>
        <v>00004090600123040244</v>
      </c>
    </row>
    <row r="216" spans="1:12" ht="56.25" x14ac:dyDescent="0.2">
      <c r="A216" s="63" t="s">
        <v>346</v>
      </c>
      <c r="B216" s="64" t="s">
        <v>7</v>
      </c>
      <c r="C216" s="115" t="s">
        <v>69</v>
      </c>
      <c r="D216" s="116" t="s">
        <v>334</v>
      </c>
      <c r="E216" s="165" t="s">
        <v>348</v>
      </c>
      <c r="F216" s="166"/>
      <c r="G216" s="117" t="s">
        <v>69</v>
      </c>
      <c r="H216" s="118">
        <v>1822000</v>
      </c>
      <c r="I216" s="119">
        <v>313967.93</v>
      </c>
      <c r="J216" s="120">
        <v>1508032.07</v>
      </c>
      <c r="K216" s="75" t="str">
        <f t="shared" si="4"/>
        <v>00004090600171520000</v>
      </c>
      <c r="L216" s="66" t="s">
        <v>347</v>
      </c>
    </row>
    <row r="217" spans="1:12" ht="30" x14ac:dyDescent="0.2">
      <c r="A217" s="63" t="s">
        <v>130</v>
      </c>
      <c r="B217" s="64" t="s">
        <v>7</v>
      </c>
      <c r="C217" s="115" t="s">
        <v>69</v>
      </c>
      <c r="D217" s="116" t="s">
        <v>334</v>
      </c>
      <c r="E217" s="165" t="s">
        <v>348</v>
      </c>
      <c r="F217" s="166"/>
      <c r="G217" s="117" t="s">
        <v>7</v>
      </c>
      <c r="H217" s="118">
        <v>1822000</v>
      </c>
      <c r="I217" s="119">
        <v>313967.93</v>
      </c>
      <c r="J217" s="120">
        <v>1508032.07</v>
      </c>
      <c r="K217" s="75" t="str">
        <f t="shared" si="4"/>
        <v>00004090600171520200</v>
      </c>
      <c r="L217" s="66" t="s">
        <v>349</v>
      </c>
    </row>
    <row r="218" spans="1:12" ht="30" x14ac:dyDescent="0.2">
      <c r="A218" s="63" t="s">
        <v>132</v>
      </c>
      <c r="B218" s="64" t="s">
        <v>7</v>
      </c>
      <c r="C218" s="115" t="s">
        <v>69</v>
      </c>
      <c r="D218" s="116" t="s">
        <v>334</v>
      </c>
      <c r="E218" s="165" t="s">
        <v>348</v>
      </c>
      <c r="F218" s="166"/>
      <c r="G218" s="117" t="s">
        <v>134</v>
      </c>
      <c r="H218" s="118">
        <v>1822000</v>
      </c>
      <c r="I218" s="119">
        <v>313967.93</v>
      </c>
      <c r="J218" s="120">
        <v>1508032.07</v>
      </c>
      <c r="K218" s="75" t="str">
        <f t="shared" si="4"/>
        <v>00004090600171520240</v>
      </c>
      <c r="L218" s="66" t="s">
        <v>350</v>
      </c>
    </row>
    <row r="219" spans="1:12" s="55" customFormat="1" ht="30" x14ac:dyDescent="0.2">
      <c r="A219" s="53" t="s">
        <v>135</v>
      </c>
      <c r="B219" s="52" t="s">
        <v>7</v>
      </c>
      <c r="C219" s="109" t="s">
        <v>69</v>
      </c>
      <c r="D219" s="110" t="s">
        <v>334</v>
      </c>
      <c r="E219" s="167" t="s">
        <v>348</v>
      </c>
      <c r="F219" s="168"/>
      <c r="G219" s="111" t="s">
        <v>136</v>
      </c>
      <c r="H219" s="112">
        <v>1822000</v>
      </c>
      <c r="I219" s="113">
        <v>313967.93</v>
      </c>
      <c r="J219" s="114">
        <f>IF(IF(H219="",0,H219)=0,0,(IF(H219&gt;0,IF(I219&gt;H219,0,H219-I219),IF(I219&gt;H219,H219-I219,0))))</f>
        <v>1508032.07</v>
      </c>
      <c r="K219" s="75" t="str">
        <f t="shared" si="4"/>
        <v>00004090600171520244</v>
      </c>
      <c r="L219" s="54" t="str">
        <f>C219 &amp; D219 &amp;E219 &amp; F219 &amp; G219</f>
        <v>00004090600171520244</v>
      </c>
    </row>
    <row r="220" spans="1:12" ht="33.75" x14ac:dyDescent="0.2">
      <c r="A220" s="63" t="s">
        <v>351</v>
      </c>
      <c r="B220" s="64" t="s">
        <v>7</v>
      </c>
      <c r="C220" s="115" t="s">
        <v>69</v>
      </c>
      <c r="D220" s="116" t="s">
        <v>334</v>
      </c>
      <c r="E220" s="165" t="s">
        <v>353</v>
      </c>
      <c r="F220" s="166"/>
      <c r="G220" s="117" t="s">
        <v>69</v>
      </c>
      <c r="H220" s="118">
        <v>95900</v>
      </c>
      <c r="I220" s="119">
        <v>16524.63</v>
      </c>
      <c r="J220" s="120">
        <v>79375.37</v>
      </c>
      <c r="K220" s="75" t="str">
        <f t="shared" si="4"/>
        <v>000040906001S1520000</v>
      </c>
      <c r="L220" s="66" t="s">
        <v>352</v>
      </c>
    </row>
    <row r="221" spans="1:12" ht="30" x14ac:dyDescent="0.2">
      <c r="A221" s="63" t="s">
        <v>130</v>
      </c>
      <c r="B221" s="64" t="s">
        <v>7</v>
      </c>
      <c r="C221" s="115" t="s">
        <v>69</v>
      </c>
      <c r="D221" s="116" t="s">
        <v>334</v>
      </c>
      <c r="E221" s="165" t="s">
        <v>353</v>
      </c>
      <c r="F221" s="166"/>
      <c r="G221" s="117" t="s">
        <v>7</v>
      </c>
      <c r="H221" s="118">
        <v>95900</v>
      </c>
      <c r="I221" s="119">
        <v>16524.63</v>
      </c>
      <c r="J221" s="120">
        <v>79375.37</v>
      </c>
      <c r="K221" s="75" t="str">
        <f t="shared" si="4"/>
        <v>000040906001S1520200</v>
      </c>
      <c r="L221" s="66" t="s">
        <v>354</v>
      </c>
    </row>
    <row r="222" spans="1:12" ht="30" x14ac:dyDescent="0.2">
      <c r="A222" s="63" t="s">
        <v>132</v>
      </c>
      <c r="B222" s="64" t="s">
        <v>7</v>
      </c>
      <c r="C222" s="115" t="s">
        <v>69</v>
      </c>
      <c r="D222" s="116" t="s">
        <v>334</v>
      </c>
      <c r="E222" s="165" t="s">
        <v>353</v>
      </c>
      <c r="F222" s="166"/>
      <c r="G222" s="117" t="s">
        <v>134</v>
      </c>
      <c r="H222" s="118">
        <v>95900</v>
      </c>
      <c r="I222" s="119">
        <v>16524.63</v>
      </c>
      <c r="J222" s="120">
        <v>79375.37</v>
      </c>
      <c r="K222" s="75" t="str">
        <f t="shared" si="4"/>
        <v>000040906001S1520240</v>
      </c>
      <c r="L222" s="66" t="s">
        <v>355</v>
      </c>
    </row>
    <row r="223" spans="1:12" s="55" customFormat="1" ht="30" x14ac:dyDescent="0.2">
      <c r="A223" s="53" t="s">
        <v>135</v>
      </c>
      <c r="B223" s="52" t="s">
        <v>7</v>
      </c>
      <c r="C223" s="109" t="s">
        <v>69</v>
      </c>
      <c r="D223" s="110" t="s">
        <v>334</v>
      </c>
      <c r="E223" s="167" t="s">
        <v>353</v>
      </c>
      <c r="F223" s="168"/>
      <c r="G223" s="111" t="s">
        <v>136</v>
      </c>
      <c r="H223" s="112">
        <v>95900</v>
      </c>
      <c r="I223" s="113">
        <v>16524.63</v>
      </c>
      <c r="J223" s="114">
        <f>IF(IF(H223="",0,H223)=0,0,(IF(H223&gt;0,IF(I223&gt;H223,0,H223-I223),IF(I223&gt;H223,H223-I223,0))))</f>
        <v>79375.37</v>
      </c>
      <c r="K223" s="75" t="str">
        <f t="shared" si="4"/>
        <v>000040906001S1520244</v>
      </c>
      <c r="L223" s="54" t="str">
        <f>C223 &amp; D223 &amp;E223 &amp; F223 &amp; G223</f>
        <v>000040906001S1520244</v>
      </c>
    </row>
    <row r="224" spans="1:12" ht="30" x14ac:dyDescent="0.2">
      <c r="A224" s="63" t="s">
        <v>356</v>
      </c>
      <c r="B224" s="64" t="s">
        <v>7</v>
      </c>
      <c r="C224" s="115" t="s">
        <v>69</v>
      </c>
      <c r="D224" s="116" t="s">
        <v>358</v>
      </c>
      <c r="E224" s="165" t="s">
        <v>93</v>
      </c>
      <c r="F224" s="166"/>
      <c r="G224" s="117" t="s">
        <v>69</v>
      </c>
      <c r="H224" s="118">
        <v>240000</v>
      </c>
      <c r="I224" s="119">
        <v>0</v>
      </c>
      <c r="J224" s="120">
        <v>240000</v>
      </c>
      <c r="K224" s="75" t="str">
        <f t="shared" si="4"/>
        <v>00004120000000000000</v>
      </c>
      <c r="L224" s="66" t="s">
        <v>357</v>
      </c>
    </row>
    <row r="225" spans="1:12" ht="33.75" x14ac:dyDescent="0.2">
      <c r="A225" s="63" t="s">
        <v>359</v>
      </c>
      <c r="B225" s="64" t="s">
        <v>7</v>
      </c>
      <c r="C225" s="115" t="s">
        <v>69</v>
      </c>
      <c r="D225" s="116" t="s">
        <v>358</v>
      </c>
      <c r="E225" s="165" t="s">
        <v>361</v>
      </c>
      <c r="F225" s="166"/>
      <c r="G225" s="117" t="s">
        <v>69</v>
      </c>
      <c r="H225" s="118">
        <v>210000</v>
      </c>
      <c r="I225" s="119">
        <v>0</v>
      </c>
      <c r="J225" s="120">
        <v>210000</v>
      </c>
      <c r="K225" s="75" t="str">
        <f t="shared" si="4"/>
        <v>00004121200000000000</v>
      </c>
      <c r="L225" s="66" t="s">
        <v>360</v>
      </c>
    </row>
    <row r="226" spans="1:12" ht="30" x14ac:dyDescent="0.2">
      <c r="A226" s="63" t="s">
        <v>362</v>
      </c>
      <c r="B226" s="64" t="s">
        <v>7</v>
      </c>
      <c r="C226" s="115" t="s">
        <v>69</v>
      </c>
      <c r="D226" s="116" t="s">
        <v>358</v>
      </c>
      <c r="E226" s="165" t="s">
        <v>364</v>
      </c>
      <c r="F226" s="166"/>
      <c r="G226" s="117" t="s">
        <v>69</v>
      </c>
      <c r="H226" s="118">
        <v>210000</v>
      </c>
      <c r="I226" s="119">
        <v>0</v>
      </c>
      <c r="J226" s="120">
        <v>210000</v>
      </c>
      <c r="K226" s="75" t="str">
        <f t="shared" si="4"/>
        <v>00004121200100000000</v>
      </c>
      <c r="L226" s="66" t="s">
        <v>363</v>
      </c>
    </row>
    <row r="227" spans="1:12" ht="33.75" x14ac:dyDescent="0.2">
      <c r="A227" s="63" t="s">
        <v>365</v>
      </c>
      <c r="B227" s="64" t="s">
        <v>7</v>
      </c>
      <c r="C227" s="115" t="s">
        <v>69</v>
      </c>
      <c r="D227" s="116" t="s">
        <v>358</v>
      </c>
      <c r="E227" s="165" t="s">
        <v>367</v>
      </c>
      <c r="F227" s="166"/>
      <c r="G227" s="117" t="s">
        <v>69</v>
      </c>
      <c r="H227" s="118">
        <v>200000</v>
      </c>
      <c r="I227" s="119">
        <v>0</v>
      </c>
      <c r="J227" s="120">
        <v>200000</v>
      </c>
      <c r="K227" s="75" t="str">
        <f t="shared" si="4"/>
        <v>00004121200123190000</v>
      </c>
      <c r="L227" s="66" t="s">
        <v>366</v>
      </c>
    </row>
    <row r="228" spans="1:12" ht="30" x14ac:dyDescent="0.2">
      <c r="A228" s="63" t="s">
        <v>130</v>
      </c>
      <c r="B228" s="64" t="s">
        <v>7</v>
      </c>
      <c r="C228" s="115" t="s">
        <v>69</v>
      </c>
      <c r="D228" s="116" t="s">
        <v>358</v>
      </c>
      <c r="E228" s="165" t="s">
        <v>367</v>
      </c>
      <c r="F228" s="166"/>
      <c r="G228" s="117" t="s">
        <v>7</v>
      </c>
      <c r="H228" s="118">
        <v>200000</v>
      </c>
      <c r="I228" s="119">
        <v>0</v>
      </c>
      <c r="J228" s="120">
        <v>200000</v>
      </c>
      <c r="K228" s="75" t="str">
        <f t="shared" si="4"/>
        <v>00004121200123190200</v>
      </c>
      <c r="L228" s="66" t="s">
        <v>368</v>
      </c>
    </row>
    <row r="229" spans="1:12" ht="30" x14ac:dyDescent="0.2">
      <c r="A229" s="63" t="s">
        <v>132</v>
      </c>
      <c r="B229" s="64" t="s">
        <v>7</v>
      </c>
      <c r="C229" s="115" t="s">
        <v>69</v>
      </c>
      <c r="D229" s="116" t="s">
        <v>358</v>
      </c>
      <c r="E229" s="165" t="s">
        <v>367</v>
      </c>
      <c r="F229" s="166"/>
      <c r="G229" s="117" t="s">
        <v>134</v>
      </c>
      <c r="H229" s="118">
        <v>200000</v>
      </c>
      <c r="I229" s="119">
        <v>0</v>
      </c>
      <c r="J229" s="120">
        <v>200000</v>
      </c>
      <c r="K229" s="75" t="str">
        <f t="shared" si="4"/>
        <v>00004121200123190240</v>
      </c>
      <c r="L229" s="66" t="s">
        <v>369</v>
      </c>
    </row>
    <row r="230" spans="1:12" s="55" customFormat="1" ht="30" x14ac:dyDescent="0.2">
      <c r="A230" s="53" t="s">
        <v>135</v>
      </c>
      <c r="B230" s="52" t="s">
        <v>7</v>
      </c>
      <c r="C230" s="109" t="s">
        <v>69</v>
      </c>
      <c r="D230" s="110" t="s">
        <v>358</v>
      </c>
      <c r="E230" s="167" t="s">
        <v>367</v>
      </c>
      <c r="F230" s="168"/>
      <c r="G230" s="111" t="s">
        <v>136</v>
      </c>
      <c r="H230" s="112">
        <v>200000</v>
      </c>
      <c r="I230" s="113">
        <v>0</v>
      </c>
      <c r="J230" s="114">
        <f>IF(IF(H230="",0,H230)=0,0,(IF(H230&gt;0,IF(I230&gt;H230,0,H230-I230),IF(I230&gt;H230,H230-I230,0))))</f>
        <v>200000</v>
      </c>
      <c r="K230" s="75" t="str">
        <f t="shared" si="4"/>
        <v>00004121200123190244</v>
      </c>
      <c r="L230" s="54" t="str">
        <f>C230 &amp; D230 &amp;E230 &amp; F230 &amp; G230</f>
        <v>00004121200123190244</v>
      </c>
    </row>
    <row r="231" spans="1:12" ht="30" x14ac:dyDescent="0.2">
      <c r="A231" s="63" t="s">
        <v>370</v>
      </c>
      <c r="B231" s="64" t="s">
        <v>7</v>
      </c>
      <c r="C231" s="115" t="s">
        <v>69</v>
      </c>
      <c r="D231" s="116" t="s">
        <v>358</v>
      </c>
      <c r="E231" s="165" t="s">
        <v>372</v>
      </c>
      <c r="F231" s="166"/>
      <c r="G231" s="117" t="s">
        <v>69</v>
      </c>
      <c r="H231" s="118">
        <v>10000</v>
      </c>
      <c r="I231" s="119">
        <v>0</v>
      </c>
      <c r="J231" s="120">
        <v>10000</v>
      </c>
      <c r="K231" s="75" t="str">
        <f t="shared" si="4"/>
        <v>00004121200123200000</v>
      </c>
      <c r="L231" s="66" t="s">
        <v>371</v>
      </c>
    </row>
    <row r="232" spans="1:12" ht="30" x14ac:dyDescent="0.2">
      <c r="A232" s="63" t="s">
        <v>130</v>
      </c>
      <c r="B232" s="64" t="s">
        <v>7</v>
      </c>
      <c r="C232" s="115" t="s">
        <v>69</v>
      </c>
      <c r="D232" s="116" t="s">
        <v>358</v>
      </c>
      <c r="E232" s="165" t="s">
        <v>372</v>
      </c>
      <c r="F232" s="166"/>
      <c r="G232" s="117" t="s">
        <v>7</v>
      </c>
      <c r="H232" s="118">
        <v>10000</v>
      </c>
      <c r="I232" s="119">
        <v>0</v>
      </c>
      <c r="J232" s="120">
        <v>10000</v>
      </c>
      <c r="K232" s="75" t="str">
        <f t="shared" si="4"/>
        <v>00004121200123200200</v>
      </c>
      <c r="L232" s="66" t="s">
        <v>373</v>
      </c>
    </row>
    <row r="233" spans="1:12" ht="30" x14ac:dyDescent="0.2">
      <c r="A233" s="63" t="s">
        <v>132</v>
      </c>
      <c r="B233" s="64" t="s">
        <v>7</v>
      </c>
      <c r="C233" s="115" t="s">
        <v>69</v>
      </c>
      <c r="D233" s="116" t="s">
        <v>358</v>
      </c>
      <c r="E233" s="165" t="s">
        <v>372</v>
      </c>
      <c r="F233" s="166"/>
      <c r="G233" s="117" t="s">
        <v>134</v>
      </c>
      <c r="H233" s="118">
        <v>10000</v>
      </c>
      <c r="I233" s="119">
        <v>0</v>
      </c>
      <c r="J233" s="120">
        <v>10000</v>
      </c>
      <c r="K233" s="75" t="str">
        <f t="shared" si="4"/>
        <v>00004121200123200240</v>
      </c>
      <c r="L233" s="66" t="s">
        <v>374</v>
      </c>
    </row>
    <row r="234" spans="1:12" s="55" customFormat="1" ht="30" x14ac:dyDescent="0.2">
      <c r="A234" s="53" t="s">
        <v>135</v>
      </c>
      <c r="B234" s="52" t="s">
        <v>7</v>
      </c>
      <c r="C234" s="109" t="s">
        <v>69</v>
      </c>
      <c r="D234" s="110" t="s">
        <v>358</v>
      </c>
      <c r="E234" s="167" t="s">
        <v>372</v>
      </c>
      <c r="F234" s="168"/>
      <c r="G234" s="111" t="s">
        <v>136</v>
      </c>
      <c r="H234" s="112">
        <v>10000</v>
      </c>
      <c r="I234" s="113">
        <v>0</v>
      </c>
      <c r="J234" s="114">
        <f>IF(IF(H234="",0,H234)=0,0,(IF(H234&gt;0,IF(I234&gt;H234,0,H234-I234),IF(I234&gt;H234,H234-I234,0))))</f>
        <v>10000</v>
      </c>
      <c r="K234" s="75" t="str">
        <f t="shared" si="4"/>
        <v>00004121200123200244</v>
      </c>
      <c r="L234" s="54" t="str">
        <f>C234 &amp; D234 &amp;E234 &amp; F234 &amp; G234</f>
        <v>00004121200123200244</v>
      </c>
    </row>
    <row r="235" spans="1:12" ht="30" x14ac:dyDescent="0.2">
      <c r="A235" s="63" t="s">
        <v>173</v>
      </c>
      <c r="B235" s="64" t="s">
        <v>7</v>
      </c>
      <c r="C235" s="115" t="s">
        <v>69</v>
      </c>
      <c r="D235" s="116" t="s">
        <v>358</v>
      </c>
      <c r="E235" s="165" t="s">
        <v>175</v>
      </c>
      <c r="F235" s="166"/>
      <c r="G235" s="117" t="s">
        <v>69</v>
      </c>
      <c r="H235" s="118">
        <v>30000</v>
      </c>
      <c r="I235" s="119">
        <v>0</v>
      </c>
      <c r="J235" s="120">
        <v>30000</v>
      </c>
      <c r="K235" s="75" t="str">
        <f t="shared" si="4"/>
        <v>00004129300000000000</v>
      </c>
      <c r="L235" s="66" t="s">
        <v>375</v>
      </c>
    </row>
    <row r="236" spans="1:12" ht="30" x14ac:dyDescent="0.2">
      <c r="A236" s="63" t="s">
        <v>376</v>
      </c>
      <c r="B236" s="64" t="s">
        <v>7</v>
      </c>
      <c r="C236" s="115" t="s">
        <v>69</v>
      </c>
      <c r="D236" s="116" t="s">
        <v>358</v>
      </c>
      <c r="E236" s="165" t="s">
        <v>378</v>
      </c>
      <c r="F236" s="166"/>
      <c r="G236" s="117" t="s">
        <v>69</v>
      </c>
      <c r="H236" s="118">
        <v>30000</v>
      </c>
      <c r="I236" s="119">
        <v>0</v>
      </c>
      <c r="J236" s="120">
        <v>30000</v>
      </c>
      <c r="K236" s="75" t="str">
        <f t="shared" si="4"/>
        <v>00004129300026080000</v>
      </c>
      <c r="L236" s="66" t="s">
        <v>377</v>
      </c>
    </row>
    <row r="237" spans="1:12" ht="30" x14ac:dyDescent="0.2">
      <c r="A237" s="63" t="s">
        <v>130</v>
      </c>
      <c r="B237" s="64" t="s">
        <v>7</v>
      </c>
      <c r="C237" s="115" t="s">
        <v>69</v>
      </c>
      <c r="D237" s="116" t="s">
        <v>358</v>
      </c>
      <c r="E237" s="165" t="s">
        <v>378</v>
      </c>
      <c r="F237" s="166"/>
      <c r="G237" s="117" t="s">
        <v>7</v>
      </c>
      <c r="H237" s="118">
        <v>30000</v>
      </c>
      <c r="I237" s="119">
        <v>0</v>
      </c>
      <c r="J237" s="120">
        <v>30000</v>
      </c>
      <c r="K237" s="75" t="str">
        <f t="shared" si="4"/>
        <v>00004129300026080200</v>
      </c>
      <c r="L237" s="66" t="s">
        <v>379</v>
      </c>
    </row>
    <row r="238" spans="1:12" ht="30" x14ac:dyDescent="0.2">
      <c r="A238" s="63" t="s">
        <v>132</v>
      </c>
      <c r="B238" s="64" t="s">
        <v>7</v>
      </c>
      <c r="C238" s="115" t="s">
        <v>69</v>
      </c>
      <c r="D238" s="116" t="s">
        <v>358</v>
      </c>
      <c r="E238" s="165" t="s">
        <v>378</v>
      </c>
      <c r="F238" s="166"/>
      <c r="G238" s="117" t="s">
        <v>134</v>
      </c>
      <c r="H238" s="118">
        <v>30000</v>
      </c>
      <c r="I238" s="119">
        <v>0</v>
      </c>
      <c r="J238" s="120">
        <v>30000</v>
      </c>
      <c r="K238" s="75" t="str">
        <f t="shared" si="4"/>
        <v>00004129300026080240</v>
      </c>
      <c r="L238" s="66" t="s">
        <v>380</v>
      </c>
    </row>
    <row r="239" spans="1:12" s="55" customFormat="1" ht="30" x14ac:dyDescent="0.2">
      <c r="A239" s="53" t="s">
        <v>135</v>
      </c>
      <c r="B239" s="52" t="s">
        <v>7</v>
      </c>
      <c r="C239" s="109" t="s">
        <v>69</v>
      </c>
      <c r="D239" s="110" t="s">
        <v>358</v>
      </c>
      <c r="E239" s="167" t="s">
        <v>378</v>
      </c>
      <c r="F239" s="168"/>
      <c r="G239" s="111" t="s">
        <v>136</v>
      </c>
      <c r="H239" s="112">
        <v>30000</v>
      </c>
      <c r="I239" s="113">
        <v>0</v>
      </c>
      <c r="J239" s="114">
        <f>IF(IF(H239="",0,H239)=0,0,(IF(H239&gt;0,IF(I239&gt;H239,0,H239-I239),IF(I239&gt;H239,H239-I239,0))))</f>
        <v>30000</v>
      </c>
      <c r="K239" s="75" t="str">
        <f t="shared" si="4"/>
        <v>00004129300026080244</v>
      </c>
      <c r="L239" s="54" t="str">
        <f>C239 &amp; D239 &amp;E239 &amp; F239 &amp; G239</f>
        <v>00004129300026080244</v>
      </c>
    </row>
    <row r="240" spans="1:12" ht="30" x14ac:dyDescent="0.2">
      <c r="A240" s="63" t="s">
        <v>381</v>
      </c>
      <c r="B240" s="64" t="s">
        <v>7</v>
      </c>
      <c r="C240" s="115" t="s">
        <v>69</v>
      </c>
      <c r="D240" s="116" t="s">
        <v>383</v>
      </c>
      <c r="E240" s="165" t="s">
        <v>93</v>
      </c>
      <c r="F240" s="166"/>
      <c r="G240" s="117" t="s">
        <v>69</v>
      </c>
      <c r="H240" s="118">
        <v>3531030</v>
      </c>
      <c r="I240" s="119">
        <v>1366275.14</v>
      </c>
      <c r="J240" s="120">
        <v>2164754.86</v>
      </c>
      <c r="K240" s="75" t="str">
        <f t="shared" si="4"/>
        <v>00005000000000000000</v>
      </c>
      <c r="L240" s="66" t="s">
        <v>382</v>
      </c>
    </row>
    <row r="241" spans="1:12" ht="30" x14ac:dyDescent="0.2">
      <c r="A241" s="63" t="s">
        <v>384</v>
      </c>
      <c r="B241" s="64" t="s">
        <v>7</v>
      </c>
      <c r="C241" s="115" t="s">
        <v>69</v>
      </c>
      <c r="D241" s="116" t="s">
        <v>386</v>
      </c>
      <c r="E241" s="165" t="s">
        <v>93</v>
      </c>
      <c r="F241" s="166"/>
      <c r="G241" s="117" t="s">
        <v>69</v>
      </c>
      <c r="H241" s="118">
        <v>3531030</v>
      </c>
      <c r="I241" s="119">
        <v>1366275.14</v>
      </c>
      <c r="J241" s="120">
        <v>2164754.86</v>
      </c>
      <c r="K241" s="75" t="str">
        <f t="shared" si="4"/>
        <v>00005030000000000000</v>
      </c>
      <c r="L241" s="66" t="s">
        <v>385</v>
      </c>
    </row>
    <row r="242" spans="1:12" ht="33.75" x14ac:dyDescent="0.2">
      <c r="A242" s="63" t="s">
        <v>274</v>
      </c>
      <c r="B242" s="64" t="s">
        <v>7</v>
      </c>
      <c r="C242" s="115" t="s">
        <v>69</v>
      </c>
      <c r="D242" s="116" t="s">
        <v>386</v>
      </c>
      <c r="E242" s="165" t="s">
        <v>276</v>
      </c>
      <c r="F242" s="166"/>
      <c r="G242" s="117" t="s">
        <v>69</v>
      </c>
      <c r="H242" s="118">
        <v>3531030</v>
      </c>
      <c r="I242" s="119">
        <v>1366275.14</v>
      </c>
      <c r="J242" s="120">
        <v>2105754.86</v>
      </c>
      <c r="K242" s="75" t="str">
        <f t="shared" si="4"/>
        <v>00005030400000000000</v>
      </c>
      <c r="L242" s="66" t="s">
        <v>387</v>
      </c>
    </row>
    <row r="243" spans="1:12" ht="30" x14ac:dyDescent="0.2">
      <c r="A243" s="63" t="s">
        <v>277</v>
      </c>
      <c r="B243" s="64" t="s">
        <v>7</v>
      </c>
      <c r="C243" s="115" t="s">
        <v>69</v>
      </c>
      <c r="D243" s="116" t="s">
        <v>386</v>
      </c>
      <c r="E243" s="165" t="s">
        <v>279</v>
      </c>
      <c r="F243" s="166"/>
      <c r="G243" s="117" t="s">
        <v>69</v>
      </c>
      <c r="H243" s="118">
        <v>3531030</v>
      </c>
      <c r="I243" s="119">
        <v>1366275.14</v>
      </c>
      <c r="J243" s="120">
        <v>2105754.86</v>
      </c>
      <c r="K243" s="75" t="str">
        <f t="shared" si="4"/>
        <v>00005030400100000000</v>
      </c>
      <c r="L243" s="66" t="s">
        <v>388</v>
      </c>
    </row>
    <row r="244" spans="1:12" ht="20.25" customHeight="1" x14ac:dyDescent="0.2">
      <c r="A244" s="63" t="s">
        <v>389</v>
      </c>
      <c r="B244" s="64" t="s">
        <v>7</v>
      </c>
      <c r="C244" s="115" t="s">
        <v>69</v>
      </c>
      <c r="D244" s="116" t="s">
        <v>386</v>
      </c>
      <c r="E244" s="165" t="s">
        <v>391</v>
      </c>
      <c r="F244" s="166"/>
      <c r="G244" s="117" t="s">
        <v>69</v>
      </c>
      <c r="H244" s="118">
        <v>2189300</v>
      </c>
      <c r="I244" s="119">
        <v>1258698.5</v>
      </c>
      <c r="J244" s="120">
        <v>930601.5</v>
      </c>
      <c r="K244" s="75" t="str">
        <f t="shared" si="4"/>
        <v>00005030400123090000</v>
      </c>
      <c r="L244" s="66" t="s">
        <v>390</v>
      </c>
    </row>
    <row r="245" spans="1:12" ht="30" x14ac:dyDescent="0.2">
      <c r="A245" s="63" t="s">
        <v>130</v>
      </c>
      <c r="B245" s="64" t="s">
        <v>7</v>
      </c>
      <c r="C245" s="115" t="s">
        <v>69</v>
      </c>
      <c r="D245" s="116" t="s">
        <v>386</v>
      </c>
      <c r="E245" s="165" t="s">
        <v>391</v>
      </c>
      <c r="F245" s="166"/>
      <c r="G245" s="117" t="s">
        <v>7</v>
      </c>
      <c r="H245" s="118">
        <v>2189300</v>
      </c>
      <c r="I245" s="119">
        <v>1258698.5</v>
      </c>
      <c r="J245" s="120">
        <v>930601.5</v>
      </c>
      <c r="K245" s="75" t="str">
        <f t="shared" si="4"/>
        <v>00005030400123090200</v>
      </c>
      <c r="L245" s="66" t="s">
        <v>392</v>
      </c>
    </row>
    <row r="246" spans="1:12" ht="30" x14ac:dyDescent="0.2">
      <c r="A246" s="63" t="s">
        <v>132</v>
      </c>
      <c r="B246" s="64" t="s">
        <v>7</v>
      </c>
      <c r="C246" s="115" t="s">
        <v>69</v>
      </c>
      <c r="D246" s="116" t="s">
        <v>386</v>
      </c>
      <c r="E246" s="165" t="s">
        <v>391</v>
      </c>
      <c r="F246" s="166"/>
      <c r="G246" s="117" t="s">
        <v>134</v>
      </c>
      <c r="H246" s="118">
        <v>2189300</v>
      </c>
      <c r="I246" s="119">
        <v>1258698.5</v>
      </c>
      <c r="J246" s="120">
        <v>930601.5</v>
      </c>
      <c r="K246" s="75" t="str">
        <f t="shared" si="4"/>
        <v>00005030400123090240</v>
      </c>
      <c r="L246" s="66" t="s">
        <v>393</v>
      </c>
    </row>
    <row r="247" spans="1:12" s="55" customFormat="1" ht="21" customHeight="1" x14ac:dyDescent="0.2">
      <c r="A247" s="53" t="s">
        <v>135</v>
      </c>
      <c r="B247" s="52" t="s">
        <v>7</v>
      </c>
      <c r="C247" s="109" t="s">
        <v>69</v>
      </c>
      <c r="D247" s="110" t="s">
        <v>386</v>
      </c>
      <c r="E247" s="167" t="s">
        <v>391</v>
      </c>
      <c r="F247" s="168"/>
      <c r="G247" s="111" t="s">
        <v>136</v>
      </c>
      <c r="H247" s="112">
        <v>1651703.21</v>
      </c>
      <c r="I247" s="113">
        <v>829788.61</v>
      </c>
      <c r="J247" s="114">
        <f>IF(IF(H247="",0,H247)=0,0,(IF(H247&gt;0,IF(I247&gt;H247,0,H247-I247),IF(I247&gt;H247,H247-I247,0))))</f>
        <v>821914.6</v>
      </c>
      <c r="K247" s="75" t="str">
        <f t="shared" si="4"/>
        <v>00005030400123090244</v>
      </c>
      <c r="L247" s="54" t="str">
        <f>C247 &amp; D247 &amp;E247 &amp; F247 &amp; G247</f>
        <v>00005030400123090244</v>
      </c>
    </row>
    <row r="248" spans="1:12" s="55" customFormat="1" ht="21" customHeight="1" x14ac:dyDescent="0.2">
      <c r="A248" s="53" t="s">
        <v>137</v>
      </c>
      <c r="B248" s="52" t="s">
        <v>7</v>
      </c>
      <c r="C248" s="109" t="s">
        <v>69</v>
      </c>
      <c r="D248" s="110" t="s">
        <v>386</v>
      </c>
      <c r="E248" s="167" t="s">
        <v>391</v>
      </c>
      <c r="F248" s="168"/>
      <c r="G248" s="111" t="s">
        <v>138</v>
      </c>
      <c r="H248" s="112">
        <v>537596.79</v>
      </c>
      <c r="I248" s="113">
        <v>428909.89</v>
      </c>
      <c r="J248" s="114">
        <f>IF(IF(H248="",0,H248)=0,0,(IF(H248&gt;0,IF(I248&gt;H248,0,H248-I248),IF(I248&gt;H248,H248-I248,0))))</f>
        <v>108686.9</v>
      </c>
      <c r="K248" s="75" t="str">
        <f t="shared" si="4"/>
        <v>00005030400123090247</v>
      </c>
      <c r="L248" s="54" t="str">
        <f>C248 &amp; D248 &amp;E248 &amp; F248 &amp; G248</f>
        <v>00005030400123090247</v>
      </c>
    </row>
    <row r="249" spans="1:12" ht="30" x14ac:dyDescent="0.2">
      <c r="A249" s="63" t="s">
        <v>280</v>
      </c>
      <c r="B249" s="64" t="s">
        <v>7</v>
      </c>
      <c r="C249" s="115" t="s">
        <v>69</v>
      </c>
      <c r="D249" s="116" t="s">
        <v>386</v>
      </c>
      <c r="E249" s="165" t="s">
        <v>282</v>
      </c>
      <c r="F249" s="166"/>
      <c r="G249" s="117" t="s">
        <v>69</v>
      </c>
      <c r="H249" s="118">
        <v>869030</v>
      </c>
      <c r="I249" s="119">
        <v>22033</v>
      </c>
      <c r="J249" s="120">
        <v>846997</v>
      </c>
      <c r="K249" s="75" t="str">
        <f t="shared" si="4"/>
        <v>00005030400123100000</v>
      </c>
      <c r="L249" s="66" t="s">
        <v>394</v>
      </c>
    </row>
    <row r="250" spans="1:12" ht="30" x14ac:dyDescent="0.2">
      <c r="A250" s="63" t="s">
        <v>130</v>
      </c>
      <c r="B250" s="64" t="s">
        <v>7</v>
      </c>
      <c r="C250" s="115" t="s">
        <v>69</v>
      </c>
      <c r="D250" s="116" t="s">
        <v>386</v>
      </c>
      <c r="E250" s="165" t="s">
        <v>282</v>
      </c>
      <c r="F250" s="166"/>
      <c r="G250" s="117" t="s">
        <v>7</v>
      </c>
      <c r="H250" s="118">
        <v>869030</v>
      </c>
      <c r="I250" s="119">
        <v>22033</v>
      </c>
      <c r="J250" s="120">
        <v>846997</v>
      </c>
      <c r="K250" s="75" t="str">
        <f t="shared" si="4"/>
        <v>00005030400123100200</v>
      </c>
      <c r="L250" s="66" t="s">
        <v>395</v>
      </c>
    </row>
    <row r="251" spans="1:12" ht="30" x14ac:dyDescent="0.2">
      <c r="A251" s="63" t="s">
        <v>132</v>
      </c>
      <c r="B251" s="64" t="s">
        <v>7</v>
      </c>
      <c r="C251" s="115" t="s">
        <v>69</v>
      </c>
      <c r="D251" s="116" t="s">
        <v>386</v>
      </c>
      <c r="E251" s="165" t="s">
        <v>282</v>
      </c>
      <c r="F251" s="166"/>
      <c r="G251" s="117" t="s">
        <v>134</v>
      </c>
      <c r="H251" s="118">
        <v>869030</v>
      </c>
      <c r="I251" s="119">
        <v>22033</v>
      </c>
      <c r="J251" s="120">
        <v>846997</v>
      </c>
      <c r="K251" s="75" t="str">
        <f t="shared" si="4"/>
        <v>00005030400123100240</v>
      </c>
      <c r="L251" s="66" t="s">
        <v>396</v>
      </c>
    </row>
    <row r="252" spans="1:12" s="55" customFormat="1" ht="21" customHeight="1" x14ac:dyDescent="0.2">
      <c r="A252" s="53" t="s">
        <v>135</v>
      </c>
      <c r="B252" s="52" t="s">
        <v>7</v>
      </c>
      <c r="C252" s="109" t="s">
        <v>69</v>
      </c>
      <c r="D252" s="110" t="s">
        <v>386</v>
      </c>
      <c r="E252" s="167" t="s">
        <v>282</v>
      </c>
      <c r="F252" s="168"/>
      <c r="G252" s="111" t="s">
        <v>136</v>
      </c>
      <c r="H252" s="112">
        <v>869030</v>
      </c>
      <c r="I252" s="113">
        <v>22033</v>
      </c>
      <c r="J252" s="114">
        <f>IF(IF(H252="",0,H252)=0,0,(IF(H252&gt;0,IF(I252&gt;H252,0,H252-I252),IF(I252&gt;H252,H252-I252,0))))</f>
        <v>846997</v>
      </c>
      <c r="K252" s="75" t="str">
        <f t="shared" si="4"/>
        <v>00005030400123100244</v>
      </c>
      <c r="L252" s="54" t="str">
        <f>C252 &amp; D252 &amp;E252 &amp; F252 &amp; G252</f>
        <v>00005030400123100244</v>
      </c>
    </row>
    <row r="253" spans="1:12" ht="21" customHeight="1" x14ac:dyDescent="0.2">
      <c r="A253" s="63" t="s">
        <v>397</v>
      </c>
      <c r="B253" s="64" t="s">
        <v>7</v>
      </c>
      <c r="C253" s="115" t="s">
        <v>69</v>
      </c>
      <c r="D253" s="116" t="s">
        <v>386</v>
      </c>
      <c r="E253" s="165" t="s">
        <v>399</v>
      </c>
      <c r="F253" s="166"/>
      <c r="G253" s="117" t="s">
        <v>69</v>
      </c>
      <c r="H253" s="118">
        <v>99200</v>
      </c>
      <c r="I253" s="119">
        <v>1975</v>
      </c>
      <c r="J253" s="120">
        <v>97225</v>
      </c>
      <c r="K253" s="75" t="str">
        <f t="shared" si="4"/>
        <v>00005030400123140000</v>
      </c>
      <c r="L253" s="66" t="s">
        <v>398</v>
      </c>
    </row>
    <row r="254" spans="1:12" ht="30" x14ac:dyDescent="0.2">
      <c r="A254" s="63" t="s">
        <v>130</v>
      </c>
      <c r="B254" s="64" t="s">
        <v>7</v>
      </c>
      <c r="C254" s="115" t="s">
        <v>69</v>
      </c>
      <c r="D254" s="116" t="s">
        <v>386</v>
      </c>
      <c r="E254" s="165" t="s">
        <v>399</v>
      </c>
      <c r="F254" s="166"/>
      <c r="G254" s="117" t="s">
        <v>7</v>
      </c>
      <c r="H254" s="118">
        <v>99200</v>
      </c>
      <c r="I254" s="119">
        <v>1975</v>
      </c>
      <c r="J254" s="120">
        <v>97225</v>
      </c>
      <c r="K254" s="75" t="str">
        <f t="shared" si="4"/>
        <v>00005030400123140200</v>
      </c>
      <c r="L254" s="66" t="s">
        <v>400</v>
      </c>
    </row>
    <row r="255" spans="1:12" ht="30" x14ac:dyDescent="0.2">
      <c r="A255" s="63" t="s">
        <v>132</v>
      </c>
      <c r="B255" s="64" t="s">
        <v>7</v>
      </c>
      <c r="C255" s="115" t="s">
        <v>69</v>
      </c>
      <c r="D255" s="116" t="s">
        <v>386</v>
      </c>
      <c r="E255" s="165" t="s">
        <v>399</v>
      </c>
      <c r="F255" s="166"/>
      <c r="G255" s="117" t="s">
        <v>134</v>
      </c>
      <c r="H255" s="118">
        <v>99200</v>
      </c>
      <c r="I255" s="119">
        <v>1975</v>
      </c>
      <c r="J255" s="120">
        <v>97225</v>
      </c>
      <c r="K255" s="75" t="str">
        <f t="shared" si="4"/>
        <v>00005030400123140240</v>
      </c>
      <c r="L255" s="66" t="s">
        <v>401</v>
      </c>
    </row>
    <row r="256" spans="1:12" s="55" customFormat="1" ht="21" customHeight="1" x14ac:dyDescent="0.2">
      <c r="A256" s="53" t="s">
        <v>135</v>
      </c>
      <c r="B256" s="52" t="s">
        <v>7</v>
      </c>
      <c r="C256" s="109" t="s">
        <v>69</v>
      </c>
      <c r="D256" s="110" t="s">
        <v>386</v>
      </c>
      <c r="E256" s="167" t="s">
        <v>399</v>
      </c>
      <c r="F256" s="168"/>
      <c r="G256" s="111" t="s">
        <v>136</v>
      </c>
      <c r="H256" s="112">
        <v>99200</v>
      </c>
      <c r="I256" s="113">
        <v>1975</v>
      </c>
      <c r="J256" s="114">
        <f>IF(IF(H256="",0,H256)=0,0,(IF(H256&gt;0,IF(I256&gt;H256,0,H256-I256),IF(I256&gt;H256,H256-I256,0))))</f>
        <v>97225</v>
      </c>
      <c r="K256" s="75" t="str">
        <f t="shared" si="4"/>
        <v>00005030400123140244</v>
      </c>
      <c r="L256" s="54" t="str">
        <f>C256 &amp; D256 &amp;E256 &amp; F256 &amp; G256</f>
        <v>00005030400123140244</v>
      </c>
    </row>
    <row r="257" spans="1:12" ht="30" x14ac:dyDescent="0.2">
      <c r="A257" s="63" t="s">
        <v>402</v>
      </c>
      <c r="B257" s="64" t="s">
        <v>7</v>
      </c>
      <c r="C257" s="115" t="s">
        <v>69</v>
      </c>
      <c r="D257" s="116" t="s">
        <v>386</v>
      </c>
      <c r="E257" s="165" t="s">
        <v>404</v>
      </c>
      <c r="F257" s="166"/>
      <c r="G257" s="117" t="s">
        <v>69</v>
      </c>
      <c r="H257" s="118">
        <v>244500</v>
      </c>
      <c r="I257" s="119">
        <v>83568.639999999999</v>
      </c>
      <c r="J257" s="120">
        <v>160931.35999999999</v>
      </c>
      <c r="K257" s="75" t="str">
        <f t="shared" si="4"/>
        <v>00005030400123150000</v>
      </c>
      <c r="L257" s="66" t="s">
        <v>403</v>
      </c>
    </row>
    <row r="258" spans="1:12" ht="30" x14ac:dyDescent="0.2">
      <c r="A258" s="63" t="s">
        <v>130</v>
      </c>
      <c r="B258" s="64" t="s">
        <v>7</v>
      </c>
      <c r="C258" s="115" t="s">
        <v>69</v>
      </c>
      <c r="D258" s="116" t="s">
        <v>386</v>
      </c>
      <c r="E258" s="165" t="s">
        <v>404</v>
      </c>
      <c r="F258" s="166"/>
      <c r="G258" s="117" t="s">
        <v>7</v>
      </c>
      <c r="H258" s="118">
        <v>244500</v>
      </c>
      <c r="I258" s="119">
        <v>83568.639999999999</v>
      </c>
      <c r="J258" s="120">
        <v>160931.35999999999</v>
      </c>
      <c r="K258" s="75" t="str">
        <f t="shared" si="4"/>
        <v>00005030400123150200</v>
      </c>
      <c r="L258" s="66" t="s">
        <v>405</v>
      </c>
    </row>
    <row r="259" spans="1:12" ht="30" x14ac:dyDescent="0.2">
      <c r="A259" s="63" t="s">
        <v>132</v>
      </c>
      <c r="B259" s="64" t="s">
        <v>7</v>
      </c>
      <c r="C259" s="115" t="s">
        <v>69</v>
      </c>
      <c r="D259" s="116" t="s">
        <v>386</v>
      </c>
      <c r="E259" s="165" t="s">
        <v>404</v>
      </c>
      <c r="F259" s="166"/>
      <c r="G259" s="117" t="s">
        <v>134</v>
      </c>
      <c r="H259" s="118">
        <v>244500</v>
      </c>
      <c r="I259" s="119">
        <v>83568.639999999999</v>
      </c>
      <c r="J259" s="120">
        <v>160931.35999999999</v>
      </c>
      <c r="K259" s="75" t="str">
        <f t="shared" si="4"/>
        <v>00005030400123150240</v>
      </c>
      <c r="L259" s="66" t="s">
        <v>406</v>
      </c>
    </row>
    <row r="260" spans="1:12" s="55" customFormat="1" ht="21.75" customHeight="1" x14ac:dyDescent="0.2">
      <c r="A260" s="53" t="s">
        <v>135</v>
      </c>
      <c r="B260" s="52" t="s">
        <v>7</v>
      </c>
      <c r="C260" s="109" t="s">
        <v>69</v>
      </c>
      <c r="D260" s="110" t="s">
        <v>386</v>
      </c>
      <c r="E260" s="167" t="s">
        <v>404</v>
      </c>
      <c r="F260" s="168"/>
      <c r="G260" s="111" t="s">
        <v>136</v>
      </c>
      <c r="H260" s="112">
        <v>244500</v>
      </c>
      <c r="I260" s="113">
        <v>83568.639999999999</v>
      </c>
      <c r="J260" s="114">
        <f>IF(IF(H260="",0,H260)=0,0,(IF(H260&gt;0,IF(I260&gt;H260,0,H260-I260),IF(I260&gt;H260,H260-I260,0))))</f>
        <v>160931.35999999999</v>
      </c>
      <c r="K260" s="75" t="str">
        <f t="shared" si="4"/>
        <v>00005030400123150244</v>
      </c>
      <c r="L260" s="54" t="str">
        <f>C260 &amp; D260 &amp;E260 &amp; F260 &amp; G260</f>
        <v>00005030400123150244</v>
      </c>
    </row>
    <row r="261" spans="1:12" ht="33.75" x14ac:dyDescent="0.2">
      <c r="A261" s="63" t="s">
        <v>624</v>
      </c>
      <c r="B261" s="64" t="s">
        <v>7</v>
      </c>
      <c r="C261" s="115" t="s">
        <v>69</v>
      </c>
      <c r="D261" s="116" t="s">
        <v>386</v>
      </c>
      <c r="E261" s="165" t="s">
        <v>408</v>
      </c>
      <c r="F261" s="166"/>
      <c r="G261" s="117" t="s">
        <v>69</v>
      </c>
      <c r="H261" s="118">
        <v>59000</v>
      </c>
      <c r="I261" s="119">
        <v>0</v>
      </c>
      <c r="J261" s="120">
        <v>59000</v>
      </c>
      <c r="K261" s="75" t="str">
        <f t="shared" si="4"/>
        <v>00005030400172090000</v>
      </c>
      <c r="L261" s="66" t="s">
        <v>407</v>
      </c>
    </row>
    <row r="262" spans="1:12" ht="30" x14ac:dyDescent="0.2">
      <c r="A262" s="63" t="s">
        <v>130</v>
      </c>
      <c r="B262" s="64" t="s">
        <v>7</v>
      </c>
      <c r="C262" s="115" t="s">
        <v>69</v>
      </c>
      <c r="D262" s="116" t="s">
        <v>386</v>
      </c>
      <c r="E262" s="165" t="s">
        <v>408</v>
      </c>
      <c r="F262" s="166"/>
      <c r="G262" s="117" t="s">
        <v>7</v>
      </c>
      <c r="H262" s="118">
        <v>59000</v>
      </c>
      <c r="I262" s="119">
        <v>0</v>
      </c>
      <c r="J262" s="120">
        <v>59000</v>
      </c>
      <c r="K262" s="75" t="str">
        <f t="shared" si="4"/>
        <v>00005030400172090200</v>
      </c>
      <c r="L262" s="66" t="s">
        <v>409</v>
      </c>
    </row>
    <row r="263" spans="1:12" ht="30" x14ac:dyDescent="0.2">
      <c r="A263" s="63" t="s">
        <v>132</v>
      </c>
      <c r="B263" s="64" t="s">
        <v>7</v>
      </c>
      <c r="C263" s="115" t="s">
        <v>69</v>
      </c>
      <c r="D263" s="116" t="s">
        <v>386</v>
      </c>
      <c r="E263" s="165" t="s">
        <v>408</v>
      </c>
      <c r="F263" s="166"/>
      <c r="G263" s="117" t="s">
        <v>134</v>
      </c>
      <c r="H263" s="118">
        <v>59000</v>
      </c>
      <c r="I263" s="119">
        <v>0</v>
      </c>
      <c r="J263" s="120">
        <v>59000</v>
      </c>
      <c r="K263" s="75" t="str">
        <f t="shared" si="4"/>
        <v>00005030400172090240</v>
      </c>
      <c r="L263" s="66" t="s">
        <v>410</v>
      </c>
    </row>
    <row r="264" spans="1:12" s="55" customFormat="1" ht="21" customHeight="1" x14ac:dyDescent="0.2">
      <c r="A264" s="53" t="s">
        <v>135</v>
      </c>
      <c r="B264" s="52" t="s">
        <v>7</v>
      </c>
      <c r="C264" s="109" t="s">
        <v>69</v>
      </c>
      <c r="D264" s="110" t="s">
        <v>386</v>
      </c>
      <c r="E264" s="167" t="s">
        <v>408</v>
      </c>
      <c r="F264" s="168"/>
      <c r="G264" s="111" t="s">
        <v>136</v>
      </c>
      <c r="H264" s="112">
        <v>59000</v>
      </c>
      <c r="I264" s="113">
        <v>0</v>
      </c>
      <c r="J264" s="114">
        <f>IF(IF(H264="",0,H264)=0,0,(IF(H264&gt;0,IF(I264&gt;H264,0,H264-I264),IF(I264&gt;H264,H264-I264,0))))</f>
        <v>59000</v>
      </c>
      <c r="K264" s="75" t="str">
        <f t="shared" si="4"/>
        <v>00005030400172090244</v>
      </c>
      <c r="L264" s="54" t="str">
        <f>C264 &amp; D264 &amp;E264 &amp; F264 &amp; G264</f>
        <v>00005030400172090244</v>
      </c>
    </row>
    <row r="265" spans="1:12" ht="30" x14ac:dyDescent="0.2">
      <c r="A265" s="63" t="s">
        <v>411</v>
      </c>
      <c r="B265" s="64" t="s">
        <v>7</v>
      </c>
      <c r="C265" s="115" t="s">
        <v>69</v>
      </c>
      <c r="D265" s="116" t="s">
        <v>386</v>
      </c>
      <c r="E265" s="165" t="s">
        <v>413</v>
      </c>
      <c r="F265" s="166"/>
      <c r="G265" s="117" t="s">
        <v>69</v>
      </c>
      <c r="H265" s="118">
        <v>70000</v>
      </c>
      <c r="I265" s="119">
        <v>0</v>
      </c>
      <c r="J265" s="120">
        <v>70000</v>
      </c>
      <c r="K265" s="75" t="str">
        <f t="shared" si="4"/>
        <v>000050304001S2090000</v>
      </c>
      <c r="L265" s="66" t="s">
        <v>412</v>
      </c>
    </row>
    <row r="266" spans="1:12" ht="30" x14ac:dyDescent="0.2">
      <c r="A266" s="63" t="s">
        <v>130</v>
      </c>
      <c r="B266" s="64" t="s">
        <v>7</v>
      </c>
      <c r="C266" s="115" t="s">
        <v>69</v>
      </c>
      <c r="D266" s="116" t="s">
        <v>386</v>
      </c>
      <c r="E266" s="165" t="s">
        <v>413</v>
      </c>
      <c r="F266" s="166"/>
      <c r="G266" s="117" t="s">
        <v>7</v>
      </c>
      <c r="H266" s="118">
        <v>70000</v>
      </c>
      <c r="I266" s="119">
        <v>0</v>
      </c>
      <c r="J266" s="120">
        <v>70000</v>
      </c>
      <c r="K266" s="75" t="str">
        <f t="shared" si="4"/>
        <v>000050304001S2090200</v>
      </c>
      <c r="L266" s="66" t="s">
        <v>414</v>
      </c>
    </row>
    <row r="267" spans="1:12" ht="30" x14ac:dyDescent="0.2">
      <c r="A267" s="63" t="s">
        <v>132</v>
      </c>
      <c r="B267" s="64" t="s">
        <v>7</v>
      </c>
      <c r="C267" s="115" t="s">
        <v>69</v>
      </c>
      <c r="D267" s="116" t="s">
        <v>386</v>
      </c>
      <c r="E267" s="165" t="s">
        <v>413</v>
      </c>
      <c r="F267" s="166"/>
      <c r="G267" s="117" t="s">
        <v>134</v>
      </c>
      <c r="H267" s="118">
        <v>70000</v>
      </c>
      <c r="I267" s="119">
        <v>0</v>
      </c>
      <c r="J267" s="120">
        <v>70000</v>
      </c>
      <c r="K267" s="75" t="str">
        <f t="shared" si="4"/>
        <v>000050304001S2090240</v>
      </c>
      <c r="L267" s="66" t="s">
        <v>415</v>
      </c>
    </row>
    <row r="268" spans="1:12" s="55" customFormat="1" ht="19.5" customHeight="1" x14ac:dyDescent="0.2">
      <c r="A268" s="53" t="s">
        <v>135</v>
      </c>
      <c r="B268" s="52" t="s">
        <v>7</v>
      </c>
      <c r="C268" s="109" t="s">
        <v>69</v>
      </c>
      <c r="D268" s="110" t="s">
        <v>386</v>
      </c>
      <c r="E268" s="167" t="s">
        <v>413</v>
      </c>
      <c r="F268" s="168"/>
      <c r="G268" s="111" t="s">
        <v>136</v>
      </c>
      <c r="H268" s="112">
        <v>70000</v>
      </c>
      <c r="I268" s="113">
        <v>0</v>
      </c>
      <c r="J268" s="114">
        <f>IF(IF(H268="",0,H268)=0,0,(IF(H268&gt;0,IF(I268&gt;H268,0,H268-I268),IF(I268&gt;H268,H268-I268,0))))</f>
        <v>70000</v>
      </c>
      <c r="K268" s="75" t="str">
        <f t="shared" si="4"/>
        <v>000050304001S2090244</v>
      </c>
      <c r="L268" s="54" t="str">
        <f>C268 &amp; D268 &amp;E268 &amp; F268 &amp; G268</f>
        <v>000050304001S2090244</v>
      </c>
    </row>
    <row r="269" spans="1:12" ht="19.5" customHeight="1" x14ac:dyDescent="0.2">
      <c r="A269" s="63" t="s">
        <v>416</v>
      </c>
      <c r="B269" s="64" t="s">
        <v>7</v>
      </c>
      <c r="C269" s="115" t="s">
        <v>69</v>
      </c>
      <c r="D269" s="116" t="s">
        <v>418</v>
      </c>
      <c r="E269" s="165" t="s">
        <v>93</v>
      </c>
      <c r="F269" s="166"/>
      <c r="G269" s="117" t="s">
        <v>69</v>
      </c>
      <c r="H269" s="118">
        <v>61400</v>
      </c>
      <c r="I269" s="119">
        <v>42361</v>
      </c>
      <c r="J269" s="120">
        <v>19039</v>
      </c>
      <c r="K269" s="75" t="str">
        <f t="shared" si="4"/>
        <v>00007000000000000000</v>
      </c>
      <c r="L269" s="66" t="s">
        <v>417</v>
      </c>
    </row>
    <row r="270" spans="1:12" ht="19.5" customHeight="1" x14ac:dyDescent="0.2">
      <c r="A270" s="63" t="s">
        <v>419</v>
      </c>
      <c r="B270" s="64" t="s">
        <v>7</v>
      </c>
      <c r="C270" s="115" t="s">
        <v>69</v>
      </c>
      <c r="D270" s="116" t="s">
        <v>421</v>
      </c>
      <c r="E270" s="165" t="s">
        <v>93</v>
      </c>
      <c r="F270" s="166"/>
      <c r="G270" s="117" t="s">
        <v>69</v>
      </c>
      <c r="H270" s="118">
        <v>39400</v>
      </c>
      <c r="I270" s="119">
        <v>23611</v>
      </c>
      <c r="J270" s="120">
        <v>15789</v>
      </c>
      <c r="K270" s="75" t="str">
        <f t="shared" ref="K270:K311" si="5">C270 &amp; D270 &amp;E270 &amp; F270 &amp; G270</f>
        <v>00007070000000000000</v>
      </c>
      <c r="L270" s="66" t="s">
        <v>420</v>
      </c>
    </row>
    <row r="271" spans="1:12" ht="33.75" x14ac:dyDescent="0.2">
      <c r="A271" s="63" t="s">
        <v>196</v>
      </c>
      <c r="B271" s="64" t="s">
        <v>7</v>
      </c>
      <c r="C271" s="115" t="s">
        <v>69</v>
      </c>
      <c r="D271" s="116" t="s">
        <v>421</v>
      </c>
      <c r="E271" s="165" t="s">
        <v>198</v>
      </c>
      <c r="F271" s="166"/>
      <c r="G271" s="117" t="s">
        <v>69</v>
      </c>
      <c r="H271" s="118">
        <v>39400</v>
      </c>
      <c r="I271" s="119">
        <v>23611</v>
      </c>
      <c r="J271" s="120">
        <v>15789</v>
      </c>
      <c r="K271" s="75" t="str">
        <f t="shared" si="5"/>
        <v>00007070300000000000</v>
      </c>
      <c r="L271" s="66" t="s">
        <v>422</v>
      </c>
    </row>
    <row r="272" spans="1:12" ht="56.25" x14ac:dyDescent="0.2">
      <c r="A272" s="63" t="s">
        <v>199</v>
      </c>
      <c r="B272" s="64" t="s">
        <v>7</v>
      </c>
      <c r="C272" s="115" t="s">
        <v>69</v>
      </c>
      <c r="D272" s="116" t="s">
        <v>421</v>
      </c>
      <c r="E272" s="165" t="s">
        <v>201</v>
      </c>
      <c r="F272" s="166"/>
      <c r="G272" s="117" t="s">
        <v>69</v>
      </c>
      <c r="H272" s="118">
        <v>39400</v>
      </c>
      <c r="I272" s="119">
        <v>23611</v>
      </c>
      <c r="J272" s="120">
        <v>15789</v>
      </c>
      <c r="K272" s="75" t="str">
        <f t="shared" si="5"/>
        <v>00007070330000000000</v>
      </c>
      <c r="L272" s="66" t="s">
        <v>423</v>
      </c>
    </row>
    <row r="273" spans="1:12" ht="33.75" x14ac:dyDescent="0.2">
      <c r="A273" s="63" t="s">
        <v>202</v>
      </c>
      <c r="B273" s="64" t="s">
        <v>7</v>
      </c>
      <c r="C273" s="115" t="s">
        <v>69</v>
      </c>
      <c r="D273" s="116" t="s">
        <v>421</v>
      </c>
      <c r="E273" s="165" t="s">
        <v>204</v>
      </c>
      <c r="F273" s="166"/>
      <c r="G273" s="117" t="s">
        <v>69</v>
      </c>
      <c r="H273" s="118">
        <v>39400</v>
      </c>
      <c r="I273" s="119">
        <v>23611</v>
      </c>
      <c r="J273" s="120">
        <v>15789</v>
      </c>
      <c r="K273" s="75" t="str">
        <f t="shared" si="5"/>
        <v>00007070330200000000</v>
      </c>
      <c r="L273" s="66" t="s">
        <v>424</v>
      </c>
    </row>
    <row r="274" spans="1:12" ht="45" x14ac:dyDescent="0.2">
      <c r="A274" s="63" t="s">
        <v>425</v>
      </c>
      <c r="B274" s="64" t="s">
        <v>7</v>
      </c>
      <c r="C274" s="115" t="s">
        <v>69</v>
      </c>
      <c r="D274" s="116" t="s">
        <v>421</v>
      </c>
      <c r="E274" s="165" t="s">
        <v>427</v>
      </c>
      <c r="F274" s="166"/>
      <c r="G274" s="117" t="s">
        <v>69</v>
      </c>
      <c r="H274" s="118">
        <v>39400</v>
      </c>
      <c r="I274" s="119">
        <v>23611</v>
      </c>
      <c r="J274" s="120">
        <v>15789</v>
      </c>
      <c r="K274" s="75" t="str">
        <f t="shared" si="5"/>
        <v>00007070330262040000</v>
      </c>
      <c r="L274" s="66" t="s">
        <v>426</v>
      </c>
    </row>
    <row r="275" spans="1:12" ht="18.75" customHeight="1" x14ac:dyDescent="0.2">
      <c r="A275" s="63" t="s">
        <v>208</v>
      </c>
      <c r="B275" s="64" t="s">
        <v>7</v>
      </c>
      <c r="C275" s="115" t="s">
        <v>69</v>
      </c>
      <c r="D275" s="116" t="s">
        <v>421</v>
      </c>
      <c r="E275" s="165" t="s">
        <v>427</v>
      </c>
      <c r="F275" s="166"/>
      <c r="G275" s="117" t="s">
        <v>8</v>
      </c>
      <c r="H275" s="118">
        <v>39400</v>
      </c>
      <c r="I275" s="119">
        <v>23611</v>
      </c>
      <c r="J275" s="120">
        <v>15789</v>
      </c>
      <c r="K275" s="75" t="str">
        <f t="shared" si="5"/>
        <v>00007070330262040500</v>
      </c>
      <c r="L275" s="66" t="s">
        <v>428</v>
      </c>
    </row>
    <row r="276" spans="1:12" s="55" customFormat="1" ht="18.75" customHeight="1" x14ac:dyDescent="0.2">
      <c r="A276" s="53" t="s">
        <v>210</v>
      </c>
      <c r="B276" s="52" t="s">
        <v>7</v>
      </c>
      <c r="C276" s="109" t="s">
        <v>69</v>
      </c>
      <c r="D276" s="110" t="s">
        <v>421</v>
      </c>
      <c r="E276" s="167" t="s">
        <v>427</v>
      </c>
      <c r="F276" s="168"/>
      <c r="G276" s="111" t="s">
        <v>211</v>
      </c>
      <c r="H276" s="112">
        <v>39400</v>
      </c>
      <c r="I276" s="113">
        <v>23611</v>
      </c>
      <c r="J276" s="114">
        <f>IF(IF(H276="",0,H276)=0,0,(IF(H276&gt;0,IF(I276&gt;H276,0,H276-I276),IF(I276&gt;H276,H276-I276,0))))</f>
        <v>15789</v>
      </c>
      <c r="K276" s="75" t="str">
        <f t="shared" si="5"/>
        <v>00007070330262040540</v>
      </c>
      <c r="L276" s="54" t="str">
        <f>C276 &amp; D276 &amp;E276 &amp; F276 &amp; G276</f>
        <v>00007070330262040540</v>
      </c>
    </row>
    <row r="277" spans="1:12" ht="18.75" customHeight="1" x14ac:dyDescent="0.2">
      <c r="A277" s="63" t="s">
        <v>429</v>
      </c>
      <c r="B277" s="64" t="s">
        <v>7</v>
      </c>
      <c r="C277" s="115" t="s">
        <v>69</v>
      </c>
      <c r="D277" s="116" t="s">
        <v>431</v>
      </c>
      <c r="E277" s="165" t="s">
        <v>93</v>
      </c>
      <c r="F277" s="166"/>
      <c r="G277" s="117" t="s">
        <v>69</v>
      </c>
      <c r="H277" s="118">
        <v>22000</v>
      </c>
      <c r="I277" s="119">
        <v>18750</v>
      </c>
      <c r="J277" s="120">
        <v>3250</v>
      </c>
      <c r="K277" s="75" t="str">
        <f t="shared" si="5"/>
        <v>00007090000000000000</v>
      </c>
      <c r="L277" s="66" t="s">
        <v>430</v>
      </c>
    </row>
    <row r="278" spans="1:12" ht="37.5" customHeight="1" x14ac:dyDescent="0.2">
      <c r="A278" s="63" t="s">
        <v>432</v>
      </c>
      <c r="B278" s="64" t="s">
        <v>7</v>
      </c>
      <c r="C278" s="115" t="s">
        <v>69</v>
      </c>
      <c r="D278" s="116" t="s">
        <v>431</v>
      </c>
      <c r="E278" s="165" t="s">
        <v>434</v>
      </c>
      <c r="F278" s="166"/>
      <c r="G278" s="117" t="s">
        <v>69</v>
      </c>
      <c r="H278" s="118">
        <v>10000</v>
      </c>
      <c r="I278" s="119">
        <v>10000</v>
      </c>
      <c r="J278" s="120">
        <v>0</v>
      </c>
      <c r="K278" s="75" t="str">
        <f t="shared" si="5"/>
        <v>00007090100000000000</v>
      </c>
      <c r="L278" s="66" t="s">
        <v>433</v>
      </c>
    </row>
    <row r="279" spans="1:12" ht="34.5" customHeight="1" x14ac:dyDescent="0.2">
      <c r="A279" s="63" t="s">
        <v>435</v>
      </c>
      <c r="B279" s="64" t="s">
        <v>7</v>
      </c>
      <c r="C279" s="115" t="s">
        <v>69</v>
      </c>
      <c r="D279" s="116" t="s">
        <v>431</v>
      </c>
      <c r="E279" s="165" t="s">
        <v>437</v>
      </c>
      <c r="F279" s="166"/>
      <c r="G279" s="117" t="s">
        <v>69</v>
      </c>
      <c r="H279" s="118">
        <v>10000</v>
      </c>
      <c r="I279" s="119">
        <v>10000</v>
      </c>
      <c r="J279" s="120">
        <v>0</v>
      </c>
      <c r="K279" s="75" t="str">
        <f t="shared" si="5"/>
        <v>00007090100100000000</v>
      </c>
      <c r="L279" s="66" t="s">
        <v>436</v>
      </c>
    </row>
    <row r="280" spans="1:12" ht="45" x14ac:dyDescent="0.2">
      <c r="A280" s="63" t="s">
        <v>438</v>
      </c>
      <c r="B280" s="64" t="s">
        <v>7</v>
      </c>
      <c r="C280" s="115" t="s">
        <v>69</v>
      </c>
      <c r="D280" s="116" t="s">
        <v>431</v>
      </c>
      <c r="E280" s="165" t="s">
        <v>440</v>
      </c>
      <c r="F280" s="166"/>
      <c r="G280" s="117" t="s">
        <v>69</v>
      </c>
      <c r="H280" s="118">
        <v>10000</v>
      </c>
      <c r="I280" s="119">
        <v>10000</v>
      </c>
      <c r="J280" s="120">
        <v>0</v>
      </c>
      <c r="K280" s="75" t="str">
        <f t="shared" si="5"/>
        <v>00007090100123020000</v>
      </c>
      <c r="L280" s="66" t="s">
        <v>439</v>
      </c>
    </row>
    <row r="281" spans="1:12" ht="30" x14ac:dyDescent="0.2">
      <c r="A281" s="63" t="s">
        <v>130</v>
      </c>
      <c r="B281" s="64" t="s">
        <v>7</v>
      </c>
      <c r="C281" s="115" t="s">
        <v>69</v>
      </c>
      <c r="D281" s="116" t="s">
        <v>431</v>
      </c>
      <c r="E281" s="165" t="s">
        <v>440</v>
      </c>
      <c r="F281" s="166"/>
      <c r="G281" s="117" t="s">
        <v>7</v>
      </c>
      <c r="H281" s="118">
        <v>10000</v>
      </c>
      <c r="I281" s="119">
        <v>10000</v>
      </c>
      <c r="J281" s="120">
        <v>0</v>
      </c>
      <c r="K281" s="75" t="str">
        <f t="shared" si="5"/>
        <v>00007090100123020200</v>
      </c>
      <c r="L281" s="66" t="s">
        <v>441</v>
      </c>
    </row>
    <row r="282" spans="1:12" ht="30" x14ac:dyDescent="0.2">
      <c r="A282" s="63" t="s">
        <v>132</v>
      </c>
      <c r="B282" s="64" t="s">
        <v>7</v>
      </c>
      <c r="C282" s="115" t="s">
        <v>69</v>
      </c>
      <c r="D282" s="116" t="s">
        <v>431</v>
      </c>
      <c r="E282" s="165" t="s">
        <v>440</v>
      </c>
      <c r="F282" s="166"/>
      <c r="G282" s="117" t="s">
        <v>134</v>
      </c>
      <c r="H282" s="118">
        <v>10000</v>
      </c>
      <c r="I282" s="119">
        <v>10000</v>
      </c>
      <c r="J282" s="120">
        <v>0</v>
      </c>
      <c r="K282" s="75" t="str">
        <f t="shared" si="5"/>
        <v>00007090100123020240</v>
      </c>
      <c r="L282" s="66" t="s">
        <v>442</v>
      </c>
    </row>
    <row r="283" spans="1:12" s="55" customFormat="1" ht="22.5" customHeight="1" x14ac:dyDescent="0.2">
      <c r="A283" s="53" t="s">
        <v>135</v>
      </c>
      <c r="B283" s="52" t="s">
        <v>7</v>
      </c>
      <c r="C283" s="109" t="s">
        <v>69</v>
      </c>
      <c r="D283" s="110" t="s">
        <v>431</v>
      </c>
      <c r="E283" s="167" t="s">
        <v>440</v>
      </c>
      <c r="F283" s="168"/>
      <c r="G283" s="111" t="s">
        <v>136</v>
      </c>
      <c r="H283" s="112">
        <v>10000</v>
      </c>
      <c r="I283" s="113">
        <v>10000</v>
      </c>
      <c r="J283" s="114">
        <f>IF(IF(H283="",0,H283)=0,0,(IF(H283&gt;0,IF(I283&gt;H283,0,H283-I283),IF(I283&gt;H283,H283-I283,0))))</f>
        <v>0</v>
      </c>
      <c r="K283" s="75" t="str">
        <f t="shared" si="5"/>
        <v>00007090100123020244</v>
      </c>
      <c r="L283" s="54" t="str">
        <f>C283 &amp; D283 &amp;E283 &amp; F283 &amp; G283</f>
        <v>00007090100123020244</v>
      </c>
    </row>
    <row r="284" spans="1:12" ht="45" x14ac:dyDescent="0.2">
      <c r="A284" s="63" t="s">
        <v>185</v>
      </c>
      <c r="B284" s="64" t="s">
        <v>7</v>
      </c>
      <c r="C284" s="115" t="s">
        <v>69</v>
      </c>
      <c r="D284" s="116" t="s">
        <v>431</v>
      </c>
      <c r="E284" s="165" t="s">
        <v>187</v>
      </c>
      <c r="F284" s="166"/>
      <c r="G284" s="117" t="s">
        <v>69</v>
      </c>
      <c r="H284" s="118">
        <v>12000</v>
      </c>
      <c r="I284" s="119">
        <v>8750</v>
      </c>
      <c r="J284" s="120">
        <v>3250</v>
      </c>
      <c r="K284" s="75" t="str">
        <f t="shared" si="5"/>
        <v>00007090200000000000</v>
      </c>
      <c r="L284" s="66" t="s">
        <v>443</v>
      </c>
    </row>
    <row r="285" spans="1:12" ht="45" x14ac:dyDescent="0.2">
      <c r="A285" s="63" t="s">
        <v>188</v>
      </c>
      <c r="B285" s="64" t="s">
        <v>7</v>
      </c>
      <c r="C285" s="115" t="s">
        <v>69</v>
      </c>
      <c r="D285" s="116" t="s">
        <v>431</v>
      </c>
      <c r="E285" s="165" t="s">
        <v>190</v>
      </c>
      <c r="F285" s="166"/>
      <c r="G285" s="117" t="s">
        <v>69</v>
      </c>
      <c r="H285" s="118">
        <v>12000</v>
      </c>
      <c r="I285" s="119">
        <v>8750</v>
      </c>
      <c r="J285" s="120">
        <v>3250</v>
      </c>
      <c r="K285" s="75" t="str">
        <f t="shared" si="5"/>
        <v>00007090200100000000</v>
      </c>
      <c r="L285" s="66" t="s">
        <v>444</v>
      </c>
    </row>
    <row r="286" spans="1:12" ht="30" x14ac:dyDescent="0.2">
      <c r="A286" s="63" t="s">
        <v>191</v>
      </c>
      <c r="B286" s="64" t="s">
        <v>7</v>
      </c>
      <c r="C286" s="115" t="s">
        <v>69</v>
      </c>
      <c r="D286" s="116" t="s">
        <v>431</v>
      </c>
      <c r="E286" s="165" t="s">
        <v>193</v>
      </c>
      <c r="F286" s="166"/>
      <c r="G286" s="117" t="s">
        <v>69</v>
      </c>
      <c r="H286" s="118">
        <v>12000</v>
      </c>
      <c r="I286" s="119">
        <v>8750</v>
      </c>
      <c r="J286" s="120">
        <v>3250</v>
      </c>
      <c r="K286" s="75" t="str">
        <f t="shared" si="5"/>
        <v>00007090200123010000</v>
      </c>
      <c r="L286" s="66" t="s">
        <v>445</v>
      </c>
    </row>
    <row r="287" spans="1:12" ht="30" x14ac:dyDescent="0.2">
      <c r="A287" s="63" t="s">
        <v>130</v>
      </c>
      <c r="B287" s="64" t="s">
        <v>7</v>
      </c>
      <c r="C287" s="115" t="s">
        <v>69</v>
      </c>
      <c r="D287" s="116" t="s">
        <v>431</v>
      </c>
      <c r="E287" s="165" t="s">
        <v>193</v>
      </c>
      <c r="F287" s="166"/>
      <c r="G287" s="117" t="s">
        <v>7</v>
      </c>
      <c r="H287" s="118">
        <v>12000</v>
      </c>
      <c r="I287" s="119">
        <v>8750</v>
      </c>
      <c r="J287" s="120">
        <v>3250</v>
      </c>
      <c r="K287" s="75" t="str">
        <f t="shared" si="5"/>
        <v>00007090200123010200</v>
      </c>
      <c r="L287" s="66" t="s">
        <v>446</v>
      </c>
    </row>
    <row r="288" spans="1:12" ht="30" x14ac:dyDescent="0.2">
      <c r="A288" s="63" t="s">
        <v>132</v>
      </c>
      <c r="B288" s="64" t="s">
        <v>7</v>
      </c>
      <c r="C288" s="115" t="s">
        <v>69</v>
      </c>
      <c r="D288" s="116" t="s">
        <v>431</v>
      </c>
      <c r="E288" s="165" t="s">
        <v>193</v>
      </c>
      <c r="F288" s="166"/>
      <c r="G288" s="117" t="s">
        <v>134</v>
      </c>
      <c r="H288" s="118">
        <v>12000</v>
      </c>
      <c r="I288" s="119">
        <v>8750</v>
      </c>
      <c r="J288" s="120">
        <v>3250</v>
      </c>
      <c r="K288" s="75" t="str">
        <f t="shared" si="5"/>
        <v>00007090200123010240</v>
      </c>
      <c r="L288" s="66" t="s">
        <v>447</v>
      </c>
    </row>
    <row r="289" spans="1:12" s="55" customFormat="1" ht="19.5" customHeight="1" x14ac:dyDescent="0.2">
      <c r="A289" s="53" t="s">
        <v>135</v>
      </c>
      <c r="B289" s="52" t="s">
        <v>7</v>
      </c>
      <c r="C289" s="109" t="s">
        <v>69</v>
      </c>
      <c r="D289" s="110" t="s">
        <v>431</v>
      </c>
      <c r="E289" s="167" t="s">
        <v>193</v>
      </c>
      <c r="F289" s="168"/>
      <c r="G289" s="111" t="s">
        <v>136</v>
      </c>
      <c r="H289" s="112">
        <v>12000</v>
      </c>
      <c r="I289" s="113">
        <v>8750</v>
      </c>
      <c r="J289" s="114">
        <f>IF(IF(H289="",0,H289)=0,0,(IF(H289&gt;0,IF(I289&gt;H289,0,H289-I289),IF(I289&gt;H289,H289-I289,0))))</f>
        <v>3250</v>
      </c>
      <c r="K289" s="75" t="str">
        <f t="shared" si="5"/>
        <v>00007090200123010244</v>
      </c>
      <c r="L289" s="54" t="str">
        <f>C289 &amp; D289 &amp;E289 &amp; F289 &amp; G289</f>
        <v>00007090200123010244</v>
      </c>
    </row>
    <row r="290" spans="1:12" ht="19.5" customHeight="1" x14ac:dyDescent="0.2">
      <c r="A290" s="63" t="s">
        <v>448</v>
      </c>
      <c r="B290" s="64" t="s">
        <v>7</v>
      </c>
      <c r="C290" s="115" t="s">
        <v>69</v>
      </c>
      <c r="D290" s="116" t="s">
        <v>450</v>
      </c>
      <c r="E290" s="165" t="s">
        <v>93</v>
      </c>
      <c r="F290" s="166"/>
      <c r="G290" s="117" t="s">
        <v>69</v>
      </c>
      <c r="H290" s="118">
        <v>10500</v>
      </c>
      <c r="I290" s="119">
        <v>2450</v>
      </c>
      <c r="J290" s="120">
        <v>8050</v>
      </c>
      <c r="K290" s="75" t="str">
        <f t="shared" si="5"/>
        <v>00008000000000000000</v>
      </c>
      <c r="L290" s="66" t="s">
        <v>449</v>
      </c>
    </row>
    <row r="291" spans="1:12" ht="19.5" customHeight="1" x14ac:dyDescent="0.2">
      <c r="A291" s="63" t="s">
        <v>451</v>
      </c>
      <c r="B291" s="64" t="s">
        <v>7</v>
      </c>
      <c r="C291" s="115" t="s">
        <v>69</v>
      </c>
      <c r="D291" s="116" t="s">
        <v>453</v>
      </c>
      <c r="E291" s="165" t="s">
        <v>93</v>
      </c>
      <c r="F291" s="166"/>
      <c r="G291" s="117" t="s">
        <v>69</v>
      </c>
      <c r="H291" s="118">
        <v>10500</v>
      </c>
      <c r="I291" s="119">
        <v>2450</v>
      </c>
      <c r="J291" s="120">
        <v>8050</v>
      </c>
      <c r="K291" s="75" t="str">
        <f t="shared" si="5"/>
        <v>00008010000000000000</v>
      </c>
      <c r="L291" s="66" t="s">
        <v>452</v>
      </c>
    </row>
    <row r="292" spans="1:12" ht="30" x14ac:dyDescent="0.2">
      <c r="A292" s="63" t="s">
        <v>173</v>
      </c>
      <c r="B292" s="64" t="s">
        <v>7</v>
      </c>
      <c r="C292" s="115" t="s">
        <v>69</v>
      </c>
      <c r="D292" s="116" t="s">
        <v>453</v>
      </c>
      <c r="E292" s="165" t="s">
        <v>175</v>
      </c>
      <c r="F292" s="166"/>
      <c r="G292" s="117" t="s">
        <v>69</v>
      </c>
      <c r="H292" s="118">
        <v>10500</v>
      </c>
      <c r="I292" s="119">
        <v>2450</v>
      </c>
      <c r="J292" s="120">
        <v>8050</v>
      </c>
      <c r="K292" s="75" t="str">
        <f t="shared" si="5"/>
        <v>00008019300000000000</v>
      </c>
      <c r="L292" s="66" t="s">
        <v>454</v>
      </c>
    </row>
    <row r="293" spans="1:12" ht="21" customHeight="1" x14ac:dyDescent="0.2">
      <c r="A293" s="63" t="s">
        <v>455</v>
      </c>
      <c r="B293" s="64" t="s">
        <v>7</v>
      </c>
      <c r="C293" s="115" t="s">
        <v>69</v>
      </c>
      <c r="D293" s="116" t="s">
        <v>453</v>
      </c>
      <c r="E293" s="165" t="s">
        <v>457</v>
      </c>
      <c r="F293" s="166"/>
      <c r="G293" s="117" t="s">
        <v>69</v>
      </c>
      <c r="H293" s="118">
        <v>10500</v>
      </c>
      <c r="I293" s="119">
        <v>2450</v>
      </c>
      <c r="J293" s="120">
        <v>8050</v>
      </c>
      <c r="K293" s="75" t="str">
        <f t="shared" si="5"/>
        <v>00008019300026020000</v>
      </c>
      <c r="L293" s="66" t="s">
        <v>456</v>
      </c>
    </row>
    <row r="294" spans="1:12" ht="30" x14ac:dyDescent="0.2">
      <c r="A294" s="63" t="s">
        <v>130</v>
      </c>
      <c r="B294" s="64" t="s">
        <v>7</v>
      </c>
      <c r="C294" s="115" t="s">
        <v>69</v>
      </c>
      <c r="D294" s="116" t="s">
        <v>453</v>
      </c>
      <c r="E294" s="165" t="s">
        <v>457</v>
      </c>
      <c r="F294" s="166"/>
      <c r="G294" s="117" t="s">
        <v>7</v>
      </c>
      <c r="H294" s="118">
        <v>10500</v>
      </c>
      <c r="I294" s="119">
        <v>2450</v>
      </c>
      <c r="J294" s="120">
        <v>8050</v>
      </c>
      <c r="K294" s="75" t="str">
        <f t="shared" si="5"/>
        <v>00008019300026020200</v>
      </c>
      <c r="L294" s="66" t="s">
        <v>458</v>
      </c>
    </row>
    <row r="295" spans="1:12" ht="30" x14ac:dyDescent="0.2">
      <c r="A295" s="63" t="s">
        <v>132</v>
      </c>
      <c r="B295" s="64" t="s">
        <v>7</v>
      </c>
      <c r="C295" s="115" t="s">
        <v>69</v>
      </c>
      <c r="D295" s="116" t="s">
        <v>453</v>
      </c>
      <c r="E295" s="165" t="s">
        <v>457</v>
      </c>
      <c r="F295" s="166"/>
      <c r="G295" s="117" t="s">
        <v>134</v>
      </c>
      <c r="H295" s="118">
        <v>10500</v>
      </c>
      <c r="I295" s="119">
        <v>2450</v>
      </c>
      <c r="J295" s="120">
        <v>8050</v>
      </c>
      <c r="K295" s="75" t="str">
        <f t="shared" si="5"/>
        <v>00008019300026020240</v>
      </c>
      <c r="L295" s="66" t="s">
        <v>459</v>
      </c>
    </row>
    <row r="296" spans="1:12" s="55" customFormat="1" ht="18.75" customHeight="1" x14ac:dyDescent="0.2">
      <c r="A296" s="53" t="s">
        <v>135</v>
      </c>
      <c r="B296" s="52" t="s">
        <v>7</v>
      </c>
      <c r="C296" s="109" t="s">
        <v>69</v>
      </c>
      <c r="D296" s="110" t="s">
        <v>453</v>
      </c>
      <c r="E296" s="167" t="s">
        <v>457</v>
      </c>
      <c r="F296" s="168"/>
      <c r="G296" s="111" t="s">
        <v>136</v>
      </c>
      <c r="H296" s="112">
        <v>10500</v>
      </c>
      <c r="I296" s="113">
        <v>2450</v>
      </c>
      <c r="J296" s="114">
        <f>IF(IF(H296="",0,H296)=0,0,(IF(H296&gt;0,IF(I296&gt;H296,0,H296-I296),IF(I296&gt;H296,H296-I296,0))))</f>
        <v>8050</v>
      </c>
      <c r="K296" s="75" t="str">
        <f t="shared" si="5"/>
        <v>00008019300026020244</v>
      </c>
      <c r="L296" s="54" t="str">
        <f>C296 &amp; D296 &amp;E296 &amp; F296 &amp; G296</f>
        <v>00008019300026020244</v>
      </c>
    </row>
    <row r="297" spans="1:12" ht="18.75" customHeight="1" x14ac:dyDescent="0.2">
      <c r="A297" s="63" t="s">
        <v>460</v>
      </c>
      <c r="B297" s="64" t="s">
        <v>7</v>
      </c>
      <c r="C297" s="115" t="s">
        <v>69</v>
      </c>
      <c r="D297" s="116" t="s">
        <v>462</v>
      </c>
      <c r="E297" s="165" t="s">
        <v>93</v>
      </c>
      <c r="F297" s="166"/>
      <c r="G297" s="117" t="s">
        <v>69</v>
      </c>
      <c r="H297" s="118">
        <v>447700</v>
      </c>
      <c r="I297" s="119">
        <v>186533.2</v>
      </c>
      <c r="J297" s="120">
        <v>261166.8</v>
      </c>
      <c r="K297" s="75" t="str">
        <f t="shared" si="5"/>
        <v>00010000000000000000</v>
      </c>
      <c r="L297" s="66" t="s">
        <v>461</v>
      </c>
    </row>
    <row r="298" spans="1:12" ht="18.75" customHeight="1" x14ac:dyDescent="0.2">
      <c r="A298" s="63" t="s">
        <v>463</v>
      </c>
      <c r="B298" s="64" t="s">
        <v>7</v>
      </c>
      <c r="C298" s="115" t="s">
        <v>69</v>
      </c>
      <c r="D298" s="116" t="s">
        <v>465</v>
      </c>
      <c r="E298" s="165" t="s">
        <v>93</v>
      </c>
      <c r="F298" s="166"/>
      <c r="G298" s="117" t="s">
        <v>69</v>
      </c>
      <c r="H298" s="118">
        <v>447700</v>
      </c>
      <c r="I298" s="119">
        <v>186533.2</v>
      </c>
      <c r="J298" s="120">
        <v>261166.8</v>
      </c>
      <c r="K298" s="75" t="str">
        <f t="shared" si="5"/>
        <v>00010010000000000000</v>
      </c>
      <c r="L298" s="66" t="s">
        <v>464</v>
      </c>
    </row>
    <row r="299" spans="1:12" ht="30" x14ac:dyDescent="0.2">
      <c r="A299" s="63" t="s">
        <v>173</v>
      </c>
      <c r="B299" s="64" t="s">
        <v>7</v>
      </c>
      <c r="C299" s="115" t="s">
        <v>69</v>
      </c>
      <c r="D299" s="116" t="s">
        <v>465</v>
      </c>
      <c r="E299" s="165" t="s">
        <v>175</v>
      </c>
      <c r="F299" s="166"/>
      <c r="G299" s="117" t="s">
        <v>69</v>
      </c>
      <c r="H299" s="118">
        <v>447700</v>
      </c>
      <c r="I299" s="119">
        <v>186533.2</v>
      </c>
      <c r="J299" s="120">
        <v>261166.8</v>
      </c>
      <c r="K299" s="75" t="str">
        <f t="shared" si="5"/>
        <v>00010019300000000000</v>
      </c>
      <c r="L299" s="66" t="s">
        <v>466</v>
      </c>
    </row>
    <row r="300" spans="1:12" ht="33.75" x14ac:dyDescent="0.2">
      <c r="A300" s="63" t="s">
        <v>467</v>
      </c>
      <c r="B300" s="64" t="s">
        <v>7</v>
      </c>
      <c r="C300" s="115" t="s">
        <v>69</v>
      </c>
      <c r="D300" s="116" t="s">
        <v>465</v>
      </c>
      <c r="E300" s="165" t="s">
        <v>469</v>
      </c>
      <c r="F300" s="166"/>
      <c r="G300" s="117" t="s">
        <v>69</v>
      </c>
      <c r="H300" s="118">
        <v>447700</v>
      </c>
      <c r="I300" s="119">
        <v>186533.2</v>
      </c>
      <c r="J300" s="120">
        <v>261166.8</v>
      </c>
      <c r="K300" s="75" t="str">
        <f t="shared" si="5"/>
        <v>00010019300026030000</v>
      </c>
      <c r="L300" s="66" t="s">
        <v>468</v>
      </c>
    </row>
    <row r="301" spans="1:12" ht="20.25" customHeight="1" x14ac:dyDescent="0.2">
      <c r="A301" s="63" t="s">
        <v>232</v>
      </c>
      <c r="B301" s="64" t="s">
        <v>7</v>
      </c>
      <c r="C301" s="115" t="s">
        <v>69</v>
      </c>
      <c r="D301" s="116" t="s">
        <v>465</v>
      </c>
      <c r="E301" s="165" t="s">
        <v>469</v>
      </c>
      <c r="F301" s="166"/>
      <c r="G301" s="117" t="s">
        <v>234</v>
      </c>
      <c r="H301" s="118">
        <v>447700</v>
      </c>
      <c r="I301" s="119">
        <v>186533.2</v>
      </c>
      <c r="J301" s="120">
        <v>261166.8</v>
      </c>
      <c r="K301" s="75" t="str">
        <f t="shared" si="5"/>
        <v>00010019300026030300</v>
      </c>
      <c r="L301" s="66" t="s">
        <v>470</v>
      </c>
    </row>
    <row r="302" spans="1:12" ht="20.25" customHeight="1" x14ac:dyDescent="0.2">
      <c r="A302" s="63" t="s">
        <v>471</v>
      </c>
      <c r="B302" s="64" t="s">
        <v>7</v>
      </c>
      <c r="C302" s="115" t="s">
        <v>69</v>
      </c>
      <c r="D302" s="116" t="s">
        <v>465</v>
      </c>
      <c r="E302" s="165" t="s">
        <v>469</v>
      </c>
      <c r="F302" s="166"/>
      <c r="G302" s="117" t="s">
        <v>473</v>
      </c>
      <c r="H302" s="118">
        <v>447700</v>
      </c>
      <c r="I302" s="119">
        <v>186533.2</v>
      </c>
      <c r="J302" s="120">
        <v>261166.8</v>
      </c>
      <c r="K302" s="75" t="str">
        <f t="shared" si="5"/>
        <v>00010019300026030310</v>
      </c>
      <c r="L302" s="66" t="s">
        <v>472</v>
      </c>
    </row>
    <row r="303" spans="1:12" s="55" customFormat="1" ht="20.25" customHeight="1" x14ac:dyDescent="0.2">
      <c r="A303" s="53" t="s">
        <v>474</v>
      </c>
      <c r="B303" s="52" t="s">
        <v>7</v>
      </c>
      <c r="C303" s="109" t="s">
        <v>69</v>
      </c>
      <c r="D303" s="110" t="s">
        <v>465</v>
      </c>
      <c r="E303" s="167" t="s">
        <v>469</v>
      </c>
      <c r="F303" s="168"/>
      <c r="G303" s="111" t="s">
        <v>475</v>
      </c>
      <c r="H303" s="112">
        <v>447700</v>
      </c>
      <c r="I303" s="113">
        <v>186533.2</v>
      </c>
      <c r="J303" s="114">
        <f>IF(IF(H303="",0,H303)=0,0,(IF(H303&gt;0,IF(I303&gt;H303,0,H303-I303),IF(I303&gt;H303,H303-I303,0))))</f>
        <v>261166.8</v>
      </c>
      <c r="K303" s="75" t="str">
        <f t="shared" si="5"/>
        <v>00010019300026030312</v>
      </c>
      <c r="L303" s="54" t="str">
        <f>C303 &amp; D303 &amp;E303 &amp; F303 &amp; G303</f>
        <v>00010019300026030312</v>
      </c>
    </row>
    <row r="304" spans="1:12" ht="20.25" customHeight="1" x14ac:dyDescent="0.2">
      <c r="A304" s="63" t="s">
        <v>476</v>
      </c>
      <c r="B304" s="64" t="s">
        <v>7</v>
      </c>
      <c r="C304" s="115" t="s">
        <v>69</v>
      </c>
      <c r="D304" s="116" t="s">
        <v>478</v>
      </c>
      <c r="E304" s="165" t="s">
        <v>93</v>
      </c>
      <c r="F304" s="166"/>
      <c r="G304" s="117" t="s">
        <v>69</v>
      </c>
      <c r="H304" s="118">
        <v>73200</v>
      </c>
      <c r="I304" s="119">
        <v>43872</v>
      </c>
      <c r="J304" s="120">
        <v>29328</v>
      </c>
      <c r="K304" s="75" t="str">
        <f t="shared" si="5"/>
        <v>00011000000000000000</v>
      </c>
      <c r="L304" s="66" t="s">
        <v>477</v>
      </c>
    </row>
    <row r="305" spans="1:12" ht="20.25" customHeight="1" x14ac:dyDescent="0.2">
      <c r="A305" s="63" t="s">
        <v>479</v>
      </c>
      <c r="B305" s="64" t="s">
        <v>7</v>
      </c>
      <c r="C305" s="115" t="s">
        <v>69</v>
      </c>
      <c r="D305" s="116" t="s">
        <v>481</v>
      </c>
      <c r="E305" s="165" t="s">
        <v>93</v>
      </c>
      <c r="F305" s="166"/>
      <c r="G305" s="117" t="s">
        <v>69</v>
      </c>
      <c r="H305" s="118">
        <v>73200</v>
      </c>
      <c r="I305" s="119">
        <v>43872</v>
      </c>
      <c r="J305" s="120">
        <v>29328</v>
      </c>
      <c r="K305" s="75" t="str">
        <f t="shared" si="5"/>
        <v>00011010000000000000</v>
      </c>
      <c r="L305" s="66" t="s">
        <v>480</v>
      </c>
    </row>
    <row r="306" spans="1:12" ht="33.75" x14ac:dyDescent="0.2">
      <c r="A306" s="63" t="s">
        <v>196</v>
      </c>
      <c r="B306" s="64" t="s">
        <v>7</v>
      </c>
      <c r="C306" s="115" t="s">
        <v>69</v>
      </c>
      <c r="D306" s="116" t="s">
        <v>481</v>
      </c>
      <c r="E306" s="165" t="s">
        <v>198</v>
      </c>
      <c r="F306" s="166"/>
      <c r="G306" s="117" t="s">
        <v>69</v>
      </c>
      <c r="H306" s="118">
        <v>73200</v>
      </c>
      <c r="I306" s="119">
        <v>43872</v>
      </c>
      <c r="J306" s="120">
        <v>29328</v>
      </c>
      <c r="K306" s="75" t="str">
        <f t="shared" si="5"/>
        <v>00011010300000000000</v>
      </c>
      <c r="L306" s="66" t="s">
        <v>482</v>
      </c>
    </row>
    <row r="307" spans="1:12" ht="56.25" x14ac:dyDescent="0.2">
      <c r="A307" s="63" t="s">
        <v>199</v>
      </c>
      <c r="B307" s="64" t="s">
        <v>7</v>
      </c>
      <c r="C307" s="115" t="s">
        <v>69</v>
      </c>
      <c r="D307" s="116" t="s">
        <v>481</v>
      </c>
      <c r="E307" s="165" t="s">
        <v>201</v>
      </c>
      <c r="F307" s="166"/>
      <c r="G307" s="117" t="s">
        <v>69</v>
      </c>
      <c r="H307" s="118">
        <v>73200</v>
      </c>
      <c r="I307" s="119">
        <v>43872</v>
      </c>
      <c r="J307" s="120">
        <v>29328</v>
      </c>
      <c r="K307" s="75" t="str">
        <f t="shared" si="5"/>
        <v>00011010330000000000</v>
      </c>
      <c r="L307" s="66" t="s">
        <v>483</v>
      </c>
    </row>
    <row r="308" spans="1:12" ht="33.75" x14ac:dyDescent="0.2">
      <c r="A308" s="63" t="s">
        <v>202</v>
      </c>
      <c r="B308" s="64" t="s">
        <v>7</v>
      </c>
      <c r="C308" s="115" t="s">
        <v>69</v>
      </c>
      <c r="D308" s="116" t="s">
        <v>481</v>
      </c>
      <c r="E308" s="165" t="s">
        <v>204</v>
      </c>
      <c r="F308" s="166"/>
      <c r="G308" s="117" t="s">
        <v>69</v>
      </c>
      <c r="H308" s="118">
        <v>73200</v>
      </c>
      <c r="I308" s="119">
        <v>43872</v>
      </c>
      <c r="J308" s="120">
        <v>29328</v>
      </c>
      <c r="K308" s="75" t="str">
        <f t="shared" si="5"/>
        <v>00011010330200000000</v>
      </c>
      <c r="L308" s="66" t="s">
        <v>484</v>
      </c>
    </row>
    <row r="309" spans="1:12" ht="67.5" x14ac:dyDescent="0.2">
      <c r="A309" s="63" t="s">
        <v>485</v>
      </c>
      <c r="B309" s="64" t="s">
        <v>7</v>
      </c>
      <c r="C309" s="115" t="s">
        <v>69</v>
      </c>
      <c r="D309" s="116" t="s">
        <v>481</v>
      </c>
      <c r="E309" s="165" t="s">
        <v>487</v>
      </c>
      <c r="F309" s="166"/>
      <c r="G309" s="117" t="s">
        <v>69</v>
      </c>
      <c r="H309" s="118">
        <v>73200</v>
      </c>
      <c r="I309" s="119">
        <v>43872</v>
      </c>
      <c r="J309" s="120">
        <v>29328</v>
      </c>
      <c r="K309" s="75" t="str">
        <f t="shared" si="5"/>
        <v>00011010330262050000</v>
      </c>
      <c r="L309" s="66" t="s">
        <v>486</v>
      </c>
    </row>
    <row r="310" spans="1:12" ht="18.75" customHeight="1" x14ac:dyDescent="0.2">
      <c r="A310" s="63" t="s">
        <v>208</v>
      </c>
      <c r="B310" s="64" t="s">
        <v>7</v>
      </c>
      <c r="C310" s="115" t="s">
        <v>69</v>
      </c>
      <c r="D310" s="116" t="s">
        <v>481</v>
      </c>
      <c r="E310" s="165" t="s">
        <v>487</v>
      </c>
      <c r="F310" s="166"/>
      <c r="G310" s="117" t="s">
        <v>8</v>
      </c>
      <c r="H310" s="118">
        <v>73200</v>
      </c>
      <c r="I310" s="119">
        <v>43872</v>
      </c>
      <c r="J310" s="120">
        <v>29328</v>
      </c>
      <c r="K310" s="75" t="str">
        <f t="shared" si="5"/>
        <v>00011010330262050500</v>
      </c>
      <c r="L310" s="66" t="s">
        <v>488</v>
      </c>
    </row>
    <row r="311" spans="1:12" s="55" customFormat="1" ht="18.75" customHeight="1" x14ac:dyDescent="0.2">
      <c r="A311" s="53" t="s">
        <v>210</v>
      </c>
      <c r="B311" s="52" t="s">
        <v>7</v>
      </c>
      <c r="C311" s="109" t="s">
        <v>69</v>
      </c>
      <c r="D311" s="110" t="s">
        <v>481</v>
      </c>
      <c r="E311" s="167" t="s">
        <v>487</v>
      </c>
      <c r="F311" s="168"/>
      <c r="G311" s="111" t="s">
        <v>211</v>
      </c>
      <c r="H311" s="112">
        <v>73200</v>
      </c>
      <c r="I311" s="113">
        <v>43872</v>
      </c>
      <c r="J311" s="114">
        <f>IF(IF(H311="",0,H311)=0,0,(IF(H311&gt;0,IF(I311&gt;H311,0,H311-I311),IF(I311&gt;H311,H311-I311,0))))</f>
        <v>29328</v>
      </c>
      <c r="K311" s="75" t="str">
        <f t="shared" si="5"/>
        <v>00011010330262050540</v>
      </c>
      <c r="L311" s="54" t="str">
        <f>C311 &amp; D311 &amp;E311 &amp; F311 &amp; G311</f>
        <v>00011010330262050540</v>
      </c>
    </row>
    <row r="312" spans="1:12" ht="5.25" hidden="1" customHeight="1" thickBot="1" x14ac:dyDescent="0.25">
      <c r="A312" s="17"/>
      <c r="B312" s="29"/>
      <c r="C312" s="121"/>
      <c r="D312" s="121"/>
      <c r="E312" s="121"/>
      <c r="F312" s="121"/>
      <c r="G312" s="121"/>
      <c r="H312" s="122"/>
      <c r="I312" s="123"/>
      <c r="J312" s="124"/>
      <c r="K312" s="73"/>
    </row>
    <row r="313" spans="1:12" ht="15.75" thickBot="1" x14ac:dyDescent="0.25">
      <c r="A313" s="25"/>
      <c r="B313" s="25"/>
      <c r="C313" s="125"/>
      <c r="D313" s="125"/>
      <c r="E313" s="125"/>
      <c r="F313" s="125"/>
      <c r="G313" s="125"/>
      <c r="H313" s="126"/>
      <c r="I313" s="126"/>
      <c r="J313" s="126"/>
      <c r="K313" s="39"/>
    </row>
    <row r="314" spans="1:12" ht="28.5" customHeight="1" thickBot="1" x14ac:dyDescent="0.25">
      <c r="A314" s="37" t="s">
        <v>18</v>
      </c>
      <c r="B314" s="38">
        <v>450</v>
      </c>
      <c r="C314" s="224" t="s">
        <v>17</v>
      </c>
      <c r="D314" s="225"/>
      <c r="E314" s="225"/>
      <c r="F314" s="225"/>
      <c r="G314" s="226"/>
      <c r="H314" s="127">
        <f>0-H322</f>
        <v>-2100167.4900000002</v>
      </c>
      <c r="I314" s="127">
        <f>I15-I76</f>
        <v>-356035.26</v>
      </c>
      <c r="J314" s="128" t="s">
        <v>17</v>
      </c>
    </row>
    <row r="315" spans="1:12" x14ac:dyDescent="0.2">
      <c r="A315" s="25"/>
      <c r="B315" s="28"/>
      <c r="C315" s="21"/>
      <c r="D315" s="21"/>
      <c r="E315" s="21"/>
      <c r="F315" s="21"/>
      <c r="G315" s="21"/>
      <c r="H315" s="21"/>
      <c r="I315" s="21"/>
      <c r="J315" s="21"/>
    </row>
    <row r="316" spans="1:12" ht="15" x14ac:dyDescent="0.25">
      <c r="A316" s="180" t="s">
        <v>31</v>
      </c>
      <c r="B316" s="180"/>
      <c r="C316" s="180"/>
      <c r="D316" s="180"/>
      <c r="E316" s="180"/>
      <c r="F316" s="180"/>
      <c r="G316" s="180"/>
      <c r="H316" s="180"/>
      <c r="I316" s="180"/>
      <c r="J316" s="180"/>
      <c r="K316" s="70"/>
    </row>
    <row r="317" spans="1:12" x14ac:dyDescent="0.2">
      <c r="A317" s="8"/>
      <c r="B317" s="24"/>
      <c r="C317" s="9"/>
      <c r="D317" s="9"/>
      <c r="E317" s="9"/>
      <c r="F317" s="9"/>
      <c r="G317" s="9"/>
      <c r="H317" s="10"/>
      <c r="I317" s="10"/>
      <c r="J317" s="36" t="s">
        <v>27</v>
      </c>
      <c r="K317" s="36"/>
    </row>
    <row r="318" spans="1:12" ht="17.100000000000001" customHeight="1" x14ac:dyDescent="0.2">
      <c r="A318" s="181" t="s">
        <v>38</v>
      </c>
      <c r="B318" s="181" t="s">
        <v>39</v>
      </c>
      <c r="C318" s="193" t="s">
        <v>44</v>
      </c>
      <c r="D318" s="194"/>
      <c r="E318" s="194"/>
      <c r="F318" s="194"/>
      <c r="G318" s="195"/>
      <c r="H318" s="181" t="s">
        <v>41</v>
      </c>
      <c r="I318" s="181" t="s">
        <v>23</v>
      </c>
      <c r="J318" s="181" t="s">
        <v>42</v>
      </c>
      <c r="K318" s="71"/>
    </row>
    <row r="319" spans="1:12" ht="17.100000000000001" customHeight="1" x14ac:dyDescent="0.2">
      <c r="A319" s="182"/>
      <c r="B319" s="182"/>
      <c r="C319" s="196"/>
      <c r="D319" s="197"/>
      <c r="E319" s="197"/>
      <c r="F319" s="197"/>
      <c r="G319" s="198"/>
      <c r="H319" s="182"/>
      <c r="I319" s="182"/>
      <c r="J319" s="182"/>
      <c r="K319" s="71"/>
    </row>
    <row r="320" spans="1:12" ht="17.100000000000001" customHeight="1" x14ac:dyDescent="0.2">
      <c r="A320" s="183"/>
      <c r="B320" s="183"/>
      <c r="C320" s="199"/>
      <c r="D320" s="200"/>
      <c r="E320" s="200"/>
      <c r="F320" s="200"/>
      <c r="G320" s="201"/>
      <c r="H320" s="183"/>
      <c r="I320" s="183"/>
      <c r="J320" s="183"/>
      <c r="K320" s="71"/>
    </row>
    <row r="321" spans="1:12" ht="13.5" thickBot="1" x14ac:dyDescent="0.25">
      <c r="A321" s="45">
        <v>1</v>
      </c>
      <c r="B321" s="12">
        <v>2</v>
      </c>
      <c r="C321" s="177">
        <v>3</v>
      </c>
      <c r="D321" s="178"/>
      <c r="E321" s="178"/>
      <c r="F321" s="178"/>
      <c r="G321" s="179"/>
      <c r="H321" s="13" t="s">
        <v>2</v>
      </c>
      <c r="I321" s="13" t="s">
        <v>25</v>
      </c>
      <c r="J321" s="13" t="s">
        <v>26</v>
      </c>
      <c r="K321" s="72"/>
    </row>
    <row r="322" spans="1:12" ht="12.75" customHeight="1" x14ac:dyDescent="0.2">
      <c r="A322" s="49" t="s">
        <v>32</v>
      </c>
      <c r="B322" s="34" t="s">
        <v>8</v>
      </c>
      <c r="C322" s="171" t="s">
        <v>17</v>
      </c>
      <c r="D322" s="172"/>
      <c r="E322" s="172"/>
      <c r="F322" s="172"/>
      <c r="G322" s="173"/>
      <c r="H322" s="129">
        <f>H324+H329+H334</f>
        <v>2100167.4900000002</v>
      </c>
      <c r="I322" s="129">
        <f>I324+I329+I334</f>
        <v>356035.26</v>
      </c>
      <c r="J322" s="130">
        <f>J324+J329+J334</f>
        <v>1744132.23</v>
      </c>
    </row>
    <row r="323" spans="1:12" ht="12.75" customHeight="1" x14ac:dyDescent="0.2">
      <c r="A323" s="50" t="s">
        <v>11</v>
      </c>
      <c r="B323" s="35"/>
      <c r="C323" s="214"/>
      <c r="D323" s="215"/>
      <c r="E323" s="215"/>
      <c r="F323" s="215"/>
      <c r="G323" s="216"/>
      <c r="H323" s="131"/>
      <c r="I323" s="132"/>
      <c r="J323" s="133"/>
    </row>
    <row r="324" spans="1:12" ht="12.75" customHeight="1" x14ac:dyDescent="0.2">
      <c r="A324" s="49" t="s">
        <v>33</v>
      </c>
      <c r="B324" s="40" t="s">
        <v>12</v>
      </c>
      <c r="C324" s="184" t="s">
        <v>17</v>
      </c>
      <c r="D324" s="185"/>
      <c r="E324" s="185"/>
      <c r="F324" s="185"/>
      <c r="G324" s="186"/>
      <c r="H324" s="89">
        <v>0</v>
      </c>
      <c r="I324" s="89">
        <v>0</v>
      </c>
      <c r="J324" s="134">
        <v>0</v>
      </c>
    </row>
    <row r="325" spans="1:12" ht="12.75" customHeight="1" x14ac:dyDescent="0.2">
      <c r="A325" s="50" t="s">
        <v>10</v>
      </c>
      <c r="B325" s="41"/>
      <c r="C325" s="203"/>
      <c r="D325" s="204"/>
      <c r="E325" s="204"/>
      <c r="F325" s="204"/>
      <c r="G325" s="205"/>
      <c r="H325" s="135"/>
      <c r="I325" s="136"/>
      <c r="J325" s="137"/>
    </row>
    <row r="326" spans="1:12" ht="15" hidden="1" x14ac:dyDescent="0.2">
      <c r="A326" s="81"/>
      <c r="B326" s="82" t="s">
        <v>12</v>
      </c>
      <c r="C326" s="138"/>
      <c r="D326" s="211"/>
      <c r="E326" s="212"/>
      <c r="F326" s="212"/>
      <c r="G326" s="213"/>
      <c r="H326" s="139"/>
      <c r="I326" s="140"/>
      <c r="J326" s="141"/>
      <c r="K326" s="83" t="str">
        <f>C326 &amp; D326 &amp; G326</f>
        <v/>
      </c>
      <c r="L326" s="84"/>
    </row>
    <row r="327" spans="1:12" s="55" customFormat="1" ht="15" x14ac:dyDescent="0.2">
      <c r="A327" s="85"/>
      <c r="B327" s="86" t="s">
        <v>12</v>
      </c>
      <c r="C327" s="142"/>
      <c r="D327" s="222"/>
      <c r="E327" s="222"/>
      <c r="F327" s="222"/>
      <c r="G327" s="223"/>
      <c r="H327" s="143"/>
      <c r="I327" s="144"/>
      <c r="J327" s="145">
        <f>IF(IF(H327="",0,H327)=0,0,(IF(H327&gt;0,IF(I327&gt;H327,0,H327-I327),IF(I327&gt;H327,H327-I327,0))))</f>
        <v>0</v>
      </c>
      <c r="K327" s="87" t="str">
        <f>C327 &amp; D327 &amp; G327</f>
        <v/>
      </c>
      <c r="L327" s="88" t="str">
        <f>C327 &amp; D327 &amp; G327</f>
        <v/>
      </c>
    </row>
    <row r="328" spans="1:12" ht="12.75" hidden="1" customHeight="1" x14ac:dyDescent="0.2">
      <c r="A328" s="51"/>
      <c r="B328" s="16"/>
      <c r="C328" s="146"/>
      <c r="D328" s="146"/>
      <c r="E328" s="146"/>
      <c r="F328" s="146"/>
      <c r="G328" s="146"/>
      <c r="H328" s="147"/>
      <c r="I328" s="148"/>
      <c r="J328" s="149"/>
      <c r="K328" s="74"/>
    </row>
    <row r="329" spans="1:12" ht="12.75" customHeight="1" x14ac:dyDescent="0.2">
      <c r="A329" s="49" t="s">
        <v>34</v>
      </c>
      <c r="B329" s="41" t="s">
        <v>13</v>
      </c>
      <c r="C329" s="203" t="s">
        <v>17</v>
      </c>
      <c r="D329" s="204"/>
      <c r="E329" s="204"/>
      <c r="F329" s="204"/>
      <c r="G329" s="205"/>
      <c r="H329" s="89">
        <v>0</v>
      </c>
      <c r="I329" s="89">
        <v>0</v>
      </c>
      <c r="J329" s="150">
        <v>0</v>
      </c>
    </row>
    <row r="330" spans="1:12" ht="12.75" customHeight="1" x14ac:dyDescent="0.2">
      <c r="A330" s="50" t="s">
        <v>10</v>
      </c>
      <c r="B330" s="41"/>
      <c r="C330" s="203"/>
      <c r="D330" s="204"/>
      <c r="E330" s="204"/>
      <c r="F330" s="204"/>
      <c r="G330" s="205"/>
      <c r="H330" s="135"/>
      <c r="I330" s="136"/>
      <c r="J330" s="137"/>
    </row>
    <row r="331" spans="1:12" ht="12.75" hidden="1" customHeight="1" x14ac:dyDescent="0.2">
      <c r="A331" s="81"/>
      <c r="B331" s="82" t="s">
        <v>13</v>
      </c>
      <c r="C331" s="138"/>
      <c r="D331" s="211"/>
      <c r="E331" s="212"/>
      <c r="F331" s="212"/>
      <c r="G331" s="213"/>
      <c r="H331" s="139"/>
      <c r="I331" s="140"/>
      <c r="J331" s="141"/>
      <c r="K331" s="83" t="str">
        <f>C331 &amp; D331 &amp; G331</f>
        <v/>
      </c>
      <c r="L331" s="84"/>
    </row>
    <row r="332" spans="1:12" s="55" customFormat="1" ht="15" x14ac:dyDescent="0.2">
      <c r="A332" s="85"/>
      <c r="B332" s="86" t="s">
        <v>13</v>
      </c>
      <c r="C332" s="142"/>
      <c r="D332" s="222"/>
      <c r="E332" s="222"/>
      <c r="F332" s="222"/>
      <c r="G332" s="223"/>
      <c r="H332" s="143"/>
      <c r="I332" s="144"/>
      <c r="J332" s="145">
        <f>IF(IF(H332="",0,H332)=0,0,(IF(H332&gt;0,IF(I332&gt;H332,0,H332-I332),IF(I332&gt;H332,H332-I332,0))))</f>
        <v>0</v>
      </c>
      <c r="K332" s="87" t="str">
        <f>C332 &amp; D332 &amp; G332</f>
        <v/>
      </c>
      <c r="L332" s="88" t="str">
        <f>C332 &amp; D332 &amp; G332</f>
        <v/>
      </c>
    </row>
    <row r="333" spans="1:12" ht="12.75" hidden="1" customHeight="1" x14ac:dyDescent="0.2">
      <c r="A333" s="51"/>
      <c r="B333" s="15"/>
      <c r="C333" s="146"/>
      <c r="D333" s="146"/>
      <c r="E333" s="146"/>
      <c r="F333" s="146"/>
      <c r="G333" s="146"/>
      <c r="H333" s="147"/>
      <c r="I333" s="148"/>
      <c r="J333" s="149"/>
      <c r="K333" s="74"/>
    </row>
    <row r="334" spans="1:12" ht="12.75" customHeight="1" x14ac:dyDescent="0.2">
      <c r="A334" s="49" t="s">
        <v>16</v>
      </c>
      <c r="B334" s="41" t="s">
        <v>9</v>
      </c>
      <c r="C334" s="208" t="s">
        <v>50</v>
      </c>
      <c r="D334" s="209"/>
      <c r="E334" s="209"/>
      <c r="F334" s="209"/>
      <c r="G334" s="210"/>
      <c r="H334" s="89">
        <v>2100167.4900000002</v>
      </c>
      <c r="I334" s="89">
        <v>356035.26</v>
      </c>
      <c r="J334" s="151">
        <f>IF(IF(H334="",0,H334)=0,0,(IF(H334&gt;0,IF(I334&gt;H334,0,H334-I334),IF(I334&gt;H334,H334-I334,0))))</f>
        <v>1744132.23</v>
      </c>
    </row>
    <row r="335" spans="1:12" ht="22.5" x14ac:dyDescent="0.2">
      <c r="A335" s="49" t="s">
        <v>51</v>
      </c>
      <c r="B335" s="41" t="s">
        <v>9</v>
      </c>
      <c r="C335" s="208" t="s">
        <v>52</v>
      </c>
      <c r="D335" s="209"/>
      <c r="E335" s="209"/>
      <c r="F335" s="209"/>
      <c r="G335" s="210"/>
      <c r="H335" s="89">
        <v>2100167.4900000002</v>
      </c>
      <c r="I335" s="89">
        <v>356035.26</v>
      </c>
      <c r="J335" s="151">
        <f>IF(IF(H335="",0,H335)=0,0,(IF(H335&gt;0,IF(I335&gt;H335,0,H335-I335),IF(I335&gt;H335,H335-I335,0))))</f>
        <v>1744132.23</v>
      </c>
    </row>
    <row r="336" spans="1:12" ht="35.25" customHeight="1" x14ac:dyDescent="0.2">
      <c r="A336" s="49" t="s">
        <v>54</v>
      </c>
      <c r="B336" s="41" t="s">
        <v>9</v>
      </c>
      <c r="C336" s="208" t="s">
        <v>53</v>
      </c>
      <c r="D336" s="209"/>
      <c r="E336" s="209"/>
      <c r="F336" s="209"/>
      <c r="G336" s="210"/>
      <c r="H336" s="89">
        <v>0</v>
      </c>
      <c r="I336" s="89">
        <v>0</v>
      </c>
      <c r="J336" s="151">
        <f>IF(IF(H336="",0,H336)=0,0,(IF(H336&gt;0,IF(I336&gt;H336,0,H336-I336),IF(I336&gt;H336,H336-I336,0))))</f>
        <v>0</v>
      </c>
    </row>
    <row r="337" spans="1:12" ht="15" x14ac:dyDescent="0.2">
      <c r="A337" s="67" t="s">
        <v>81</v>
      </c>
      <c r="B337" s="68" t="s">
        <v>14</v>
      </c>
      <c r="C337" s="152" t="s">
        <v>69</v>
      </c>
      <c r="D337" s="217" t="s">
        <v>80</v>
      </c>
      <c r="E337" s="218"/>
      <c r="F337" s="218"/>
      <c r="G337" s="219"/>
      <c r="H337" s="95">
        <v>-13306020</v>
      </c>
      <c r="I337" s="95">
        <v>-7235134.3499999996</v>
      </c>
      <c r="J337" s="153" t="s">
        <v>55</v>
      </c>
      <c r="K337" s="66" t="str">
        <f t="shared" ref="K337:K344" si="6">C337 &amp; D337 &amp; G337</f>
        <v>00001050000000000500</v>
      </c>
      <c r="L337" s="66" t="s">
        <v>82</v>
      </c>
    </row>
    <row r="338" spans="1:12" ht="15" x14ac:dyDescent="0.2">
      <c r="A338" s="67" t="s">
        <v>84</v>
      </c>
      <c r="B338" s="68" t="s">
        <v>14</v>
      </c>
      <c r="C338" s="152" t="s">
        <v>69</v>
      </c>
      <c r="D338" s="217" t="s">
        <v>83</v>
      </c>
      <c r="E338" s="218"/>
      <c r="F338" s="218"/>
      <c r="G338" s="219"/>
      <c r="H338" s="95">
        <v>-13306020</v>
      </c>
      <c r="I338" s="95">
        <v>-7235134.3499999996</v>
      </c>
      <c r="J338" s="153" t="s">
        <v>55</v>
      </c>
      <c r="K338" s="66" t="str">
        <f t="shared" si="6"/>
        <v>00001050200000000500</v>
      </c>
      <c r="L338" s="66" t="s">
        <v>85</v>
      </c>
    </row>
    <row r="339" spans="1:12" ht="22.5" x14ac:dyDescent="0.2">
      <c r="A339" s="67" t="s">
        <v>87</v>
      </c>
      <c r="B339" s="68" t="s">
        <v>14</v>
      </c>
      <c r="C339" s="152" t="s">
        <v>69</v>
      </c>
      <c r="D339" s="217" t="s">
        <v>86</v>
      </c>
      <c r="E339" s="218"/>
      <c r="F339" s="218"/>
      <c r="G339" s="219"/>
      <c r="H339" s="95">
        <v>-13306020</v>
      </c>
      <c r="I339" s="95">
        <v>-7235134.3499999996</v>
      </c>
      <c r="J339" s="153" t="s">
        <v>55</v>
      </c>
      <c r="K339" s="66" t="str">
        <f t="shared" si="6"/>
        <v>00001050201000000510</v>
      </c>
      <c r="L339" s="66" t="s">
        <v>88</v>
      </c>
    </row>
    <row r="340" spans="1:12" ht="22.5" x14ac:dyDescent="0.2">
      <c r="A340" s="61" t="s">
        <v>90</v>
      </c>
      <c r="B340" s="69" t="s">
        <v>14</v>
      </c>
      <c r="C340" s="154" t="s">
        <v>69</v>
      </c>
      <c r="D340" s="220" t="s">
        <v>89</v>
      </c>
      <c r="E340" s="220"/>
      <c r="F340" s="220"/>
      <c r="G340" s="221"/>
      <c r="H340" s="155">
        <v>-13306020</v>
      </c>
      <c r="I340" s="155">
        <v>-7235134.3499999996</v>
      </c>
      <c r="J340" s="156" t="s">
        <v>17</v>
      </c>
      <c r="K340" s="66" t="str">
        <f t="shared" si="6"/>
        <v>00001050201100000510</v>
      </c>
      <c r="L340" s="4" t="str">
        <f>C340 &amp; D340 &amp; G340</f>
        <v>00001050201100000510</v>
      </c>
    </row>
    <row r="341" spans="1:12" ht="15" x14ac:dyDescent="0.2">
      <c r="A341" s="67" t="s">
        <v>68</v>
      </c>
      <c r="B341" s="68" t="s">
        <v>15</v>
      </c>
      <c r="C341" s="152" t="s">
        <v>69</v>
      </c>
      <c r="D341" s="217" t="s">
        <v>70</v>
      </c>
      <c r="E341" s="218"/>
      <c r="F341" s="218"/>
      <c r="G341" s="219"/>
      <c r="H341" s="95">
        <v>15406187.49</v>
      </c>
      <c r="I341" s="95">
        <v>7591169.6100000003</v>
      </c>
      <c r="J341" s="153" t="s">
        <v>55</v>
      </c>
      <c r="K341" s="66" t="str">
        <f t="shared" si="6"/>
        <v>00001050000000000600</v>
      </c>
      <c r="L341" s="66" t="s">
        <v>71</v>
      </c>
    </row>
    <row r="342" spans="1:12" ht="15" x14ac:dyDescent="0.2">
      <c r="A342" s="67" t="s">
        <v>72</v>
      </c>
      <c r="B342" s="68" t="s">
        <v>15</v>
      </c>
      <c r="C342" s="152" t="s">
        <v>69</v>
      </c>
      <c r="D342" s="217" t="s">
        <v>73</v>
      </c>
      <c r="E342" s="218"/>
      <c r="F342" s="218"/>
      <c r="G342" s="219"/>
      <c r="H342" s="95">
        <v>15406187.49</v>
      </c>
      <c r="I342" s="95">
        <v>7591169.6100000003</v>
      </c>
      <c r="J342" s="153" t="s">
        <v>55</v>
      </c>
      <c r="K342" s="66" t="str">
        <f t="shared" si="6"/>
        <v>00001050200000000600</v>
      </c>
      <c r="L342" s="66" t="s">
        <v>74</v>
      </c>
    </row>
    <row r="343" spans="1:12" ht="22.5" x14ac:dyDescent="0.2">
      <c r="A343" s="67" t="s">
        <v>75</v>
      </c>
      <c r="B343" s="68" t="s">
        <v>15</v>
      </c>
      <c r="C343" s="152" t="s">
        <v>69</v>
      </c>
      <c r="D343" s="217" t="s">
        <v>76</v>
      </c>
      <c r="E343" s="218"/>
      <c r="F343" s="218"/>
      <c r="G343" s="219"/>
      <c r="H343" s="95">
        <v>15406187.49</v>
      </c>
      <c r="I343" s="95">
        <v>7591169.6100000003</v>
      </c>
      <c r="J343" s="153" t="s">
        <v>55</v>
      </c>
      <c r="K343" s="66" t="str">
        <f t="shared" si="6"/>
        <v>00001050201000000610</v>
      </c>
      <c r="L343" s="66" t="s">
        <v>77</v>
      </c>
    </row>
    <row r="344" spans="1:12" ht="22.5" x14ac:dyDescent="0.2">
      <c r="A344" s="62" t="s">
        <v>78</v>
      </c>
      <c r="B344" s="69" t="s">
        <v>15</v>
      </c>
      <c r="C344" s="154" t="s">
        <v>69</v>
      </c>
      <c r="D344" s="220" t="s">
        <v>79</v>
      </c>
      <c r="E344" s="220"/>
      <c r="F344" s="220"/>
      <c r="G344" s="221"/>
      <c r="H344" s="157">
        <v>15406187.49</v>
      </c>
      <c r="I344" s="157">
        <v>7591169.6100000003</v>
      </c>
      <c r="J344" s="158" t="s">
        <v>17</v>
      </c>
      <c r="K344" s="65" t="str">
        <f t="shared" si="6"/>
        <v>00001050201100000610</v>
      </c>
      <c r="L344" s="4" t="str">
        <f>C344 &amp; D344 &amp; G344</f>
        <v>00001050201100000610</v>
      </c>
    </row>
    <row r="345" spans="1:12" x14ac:dyDescent="0.2">
      <c r="A345" s="25"/>
      <c r="B345" s="28"/>
      <c r="C345" s="21"/>
      <c r="D345" s="21"/>
      <c r="E345" s="21"/>
      <c r="F345" s="21"/>
      <c r="G345" s="21"/>
      <c r="H345" s="21"/>
      <c r="I345" s="21"/>
      <c r="J345" s="21"/>
      <c r="K345" s="21"/>
    </row>
    <row r="346" spans="1:12" x14ac:dyDescent="0.2">
      <c r="A346" s="25"/>
      <c r="B346" s="28"/>
      <c r="C346" s="21"/>
      <c r="D346" s="21"/>
      <c r="E346" s="21"/>
      <c r="F346" s="21"/>
      <c r="G346" s="21"/>
      <c r="H346" s="21"/>
      <c r="I346" s="21"/>
      <c r="J346" s="21"/>
      <c r="K346" s="60"/>
      <c r="L346" s="60"/>
    </row>
    <row r="347" spans="1:12" ht="21.75" customHeight="1" x14ac:dyDescent="0.2">
      <c r="A347" s="23" t="s">
        <v>47</v>
      </c>
      <c r="B347" s="206" t="s">
        <v>621</v>
      </c>
      <c r="C347" s="206"/>
      <c r="D347" s="206"/>
      <c r="E347" s="28"/>
      <c r="F347" s="28"/>
      <c r="G347" s="21"/>
      <c r="H347" s="43"/>
      <c r="I347" s="21"/>
      <c r="J347" s="21"/>
      <c r="K347" s="60"/>
      <c r="L347" s="60"/>
    </row>
    <row r="348" spans="1:12" x14ac:dyDescent="0.2">
      <c r="A348" s="3" t="s">
        <v>45</v>
      </c>
      <c r="B348" s="202" t="s">
        <v>46</v>
      </c>
      <c r="C348" s="202"/>
      <c r="D348" s="202"/>
      <c r="E348" s="28"/>
      <c r="F348" s="28"/>
      <c r="G348" s="21"/>
      <c r="H348" s="21"/>
      <c r="I348" s="44"/>
      <c r="J348" s="28"/>
      <c r="K348" s="60"/>
      <c r="L348" s="60"/>
    </row>
    <row r="349" spans="1:12" x14ac:dyDescent="0.2">
      <c r="A349" s="3"/>
      <c r="B349" s="28"/>
      <c r="C349" s="21"/>
      <c r="D349" s="21"/>
      <c r="E349" s="21"/>
      <c r="F349" s="21"/>
      <c r="G349" s="21"/>
      <c r="H349" s="21"/>
      <c r="I349" s="21"/>
      <c r="J349" s="21"/>
      <c r="K349" s="60"/>
      <c r="L349" s="60"/>
    </row>
    <row r="350" spans="1:12" ht="21.75" customHeight="1" x14ac:dyDescent="0.2">
      <c r="A350" s="3" t="s">
        <v>48</v>
      </c>
      <c r="B350" s="207" t="s">
        <v>622</v>
      </c>
      <c r="C350" s="207"/>
      <c r="D350" s="207"/>
      <c r="E350" s="77"/>
      <c r="F350" s="77"/>
      <c r="G350" s="21"/>
      <c r="H350" s="21"/>
      <c r="I350" s="21"/>
      <c r="J350" s="21"/>
      <c r="K350" s="60"/>
      <c r="L350" s="60"/>
    </row>
    <row r="351" spans="1:12" x14ac:dyDescent="0.2">
      <c r="A351" s="3" t="s">
        <v>45</v>
      </c>
      <c r="B351" s="202" t="s">
        <v>46</v>
      </c>
      <c r="C351" s="202"/>
      <c r="D351" s="202"/>
      <c r="E351" s="28"/>
      <c r="F351" s="28"/>
      <c r="G351" s="21"/>
      <c r="H351" s="21"/>
      <c r="I351" s="21"/>
      <c r="J351" s="21"/>
      <c r="K351" s="60"/>
      <c r="L351" s="60"/>
    </row>
    <row r="352" spans="1:12" x14ac:dyDescent="0.2">
      <c r="A352" s="3"/>
      <c r="B352" s="28"/>
      <c r="C352" s="21"/>
      <c r="D352" s="21"/>
      <c r="E352" s="21"/>
      <c r="F352" s="21"/>
      <c r="G352" s="21"/>
      <c r="H352" s="21"/>
      <c r="I352" s="21"/>
      <c r="J352" s="21"/>
      <c r="K352" s="60"/>
      <c r="L352" s="60"/>
    </row>
    <row r="353" spans="1:12" x14ac:dyDescent="0.2">
      <c r="A353" s="3" t="s">
        <v>623</v>
      </c>
      <c r="B353" s="28"/>
      <c r="C353" s="21"/>
      <c r="D353" s="21"/>
      <c r="E353" s="21"/>
      <c r="F353" s="21"/>
      <c r="G353" s="21"/>
      <c r="H353" s="21"/>
      <c r="I353" s="21"/>
      <c r="J353" s="21"/>
      <c r="K353" s="60"/>
      <c r="L353" s="60"/>
    </row>
    <row r="354" spans="1:12" x14ac:dyDescent="0.2">
      <c r="A354" s="25"/>
      <c r="B354" s="28"/>
      <c r="C354" s="21"/>
      <c r="D354" s="21"/>
      <c r="E354" s="21"/>
      <c r="F354" s="21"/>
      <c r="G354" s="21"/>
      <c r="H354" s="21"/>
      <c r="I354" s="21"/>
      <c r="J354" s="21"/>
      <c r="K354" s="60"/>
      <c r="L354" s="60"/>
    </row>
    <row r="355" spans="1:12" x14ac:dyDescent="0.2">
      <c r="K355" s="60"/>
      <c r="L355" s="60"/>
    </row>
    <row r="356" spans="1:12" x14ac:dyDescent="0.2">
      <c r="K356" s="60"/>
      <c r="L356" s="60"/>
    </row>
    <row r="357" spans="1:12" x14ac:dyDescent="0.2">
      <c r="K357" s="60"/>
      <c r="L357" s="60"/>
    </row>
    <row r="358" spans="1:12" x14ac:dyDescent="0.2">
      <c r="K358" s="60"/>
      <c r="L358" s="60"/>
    </row>
    <row r="359" spans="1:12" x14ac:dyDescent="0.2">
      <c r="K359" s="60"/>
      <c r="L359" s="60"/>
    </row>
    <row r="360" spans="1:12" x14ac:dyDescent="0.2">
      <c r="K360" s="60"/>
      <c r="L360" s="60"/>
    </row>
  </sheetData>
  <mergeCells count="344">
    <mergeCell ref="D343:G343"/>
    <mergeCell ref="D344:G344"/>
    <mergeCell ref="J72:J74"/>
    <mergeCell ref="I72:I74"/>
    <mergeCell ref="A72:A74"/>
    <mergeCell ref="C76:G76"/>
    <mergeCell ref="C72:G74"/>
    <mergeCell ref="E87:F87"/>
    <mergeCell ref="I318:I320"/>
    <mergeCell ref="C314:G314"/>
    <mergeCell ref="A318:A320"/>
    <mergeCell ref="J318:J320"/>
    <mergeCell ref="D331:G331"/>
    <mergeCell ref="D332:G332"/>
    <mergeCell ref="E89:F89"/>
    <mergeCell ref="E90:F90"/>
    <mergeCell ref="E91:F91"/>
    <mergeCell ref="E92:F92"/>
    <mergeCell ref="E103:F103"/>
    <mergeCell ref="E104:F104"/>
    <mergeCell ref="E105:F105"/>
    <mergeCell ref="E106:F106"/>
    <mergeCell ref="E107:F107"/>
    <mergeCell ref="E98:F98"/>
    <mergeCell ref="B351:D351"/>
    <mergeCell ref="C325:G325"/>
    <mergeCell ref="C329:G329"/>
    <mergeCell ref="C330:G330"/>
    <mergeCell ref="B347:D347"/>
    <mergeCell ref="B350:D350"/>
    <mergeCell ref="C334:G334"/>
    <mergeCell ref="C336:G336"/>
    <mergeCell ref="H318:H320"/>
    <mergeCell ref="C318:G320"/>
    <mergeCell ref="D326:G326"/>
    <mergeCell ref="C321:G321"/>
    <mergeCell ref="C322:G322"/>
    <mergeCell ref="C323:G323"/>
    <mergeCell ref="B348:D348"/>
    <mergeCell ref="C335:G335"/>
    <mergeCell ref="B318:B320"/>
    <mergeCell ref="D341:G341"/>
    <mergeCell ref="D342:G342"/>
    <mergeCell ref="D339:G339"/>
    <mergeCell ref="D340:G340"/>
    <mergeCell ref="D327:G327"/>
    <mergeCell ref="D337:G337"/>
    <mergeCell ref="D338:G338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75:G75"/>
    <mergeCell ref="A316:J316"/>
    <mergeCell ref="C77:G77"/>
    <mergeCell ref="H72:H74"/>
    <mergeCell ref="B72:B74"/>
    <mergeCell ref="A70:J70"/>
    <mergeCell ref="C324:G324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93:F93"/>
    <mergeCell ref="E94:F94"/>
    <mergeCell ref="E95:F95"/>
    <mergeCell ref="E96:F96"/>
    <mergeCell ref="E97:F97"/>
    <mergeCell ref="E88:F88"/>
    <mergeCell ref="E99:F99"/>
    <mergeCell ref="E100:F100"/>
    <mergeCell ref="E101:F101"/>
    <mergeCell ref="E102:F10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33:F233"/>
    <mergeCell ref="E234:F234"/>
    <mergeCell ref="E235:F235"/>
    <mergeCell ref="E236:F236"/>
    <mergeCell ref="E237:F237"/>
    <mergeCell ref="E228:F228"/>
    <mergeCell ref="E229:F229"/>
    <mergeCell ref="E230:F230"/>
    <mergeCell ref="E231:F231"/>
    <mergeCell ref="E232:F232"/>
    <mergeCell ref="E243:F243"/>
    <mergeCell ref="E244:F244"/>
    <mergeCell ref="E245:F245"/>
    <mergeCell ref="E246:F246"/>
    <mergeCell ref="E247:F247"/>
    <mergeCell ref="E238:F238"/>
    <mergeCell ref="E239:F239"/>
    <mergeCell ref="E240:F240"/>
    <mergeCell ref="E241:F241"/>
    <mergeCell ref="E242:F242"/>
    <mergeCell ref="E253:F253"/>
    <mergeCell ref="E254:F254"/>
    <mergeCell ref="E255:F255"/>
    <mergeCell ref="E256:F256"/>
    <mergeCell ref="E257:F257"/>
    <mergeCell ref="E248:F248"/>
    <mergeCell ref="E249:F249"/>
    <mergeCell ref="E250:F250"/>
    <mergeCell ref="E251:F251"/>
    <mergeCell ref="E252:F252"/>
    <mergeCell ref="E263:F263"/>
    <mergeCell ref="E264:F264"/>
    <mergeCell ref="E265:F265"/>
    <mergeCell ref="E266:F266"/>
    <mergeCell ref="E267:F267"/>
    <mergeCell ref="E258:F258"/>
    <mergeCell ref="E259:F259"/>
    <mergeCell ref="E260:F260"/>
    <mergeCell ref="E261:F261"/>
    <mergeCell ref="E262:F262"/>
    <mergeCell ref="E273:F273"/>
    <mergeCell ref="E274:F274"/>
    <mergeCell ref="E275:F275"/>
    <mergeCell ref="E276:F276"/>
    <mergeCell ref="E277:F277"/>
    <mergeCell ref="E268:F268"/>
    <mergeCell ref="E269:F269"/>
    <mergeCell ref="E270:F270"/>
    <mergeCell ref="E271:F271"/>
    <mergeCell ref="E272:F272"/>
    <mergeCell ref="E283:F283"/>
    <mergeCell ref="E284:F284"/>
    <mergeCell ref="E285:F285"/>
    <mergeCell ref="E286:F286"/>
    <mergeCell ref="E287:F287"/>
    <mergeCell ref="E278:F278"/>
    <mergeCell ref="E279:F279"/>
    <mergeCell ref="E280:F280"/>
    <mergeCell ref="E281:F281"/>
    <mergeCell ref="E282:F282"/>
    <mergeCell ref="E301:F301"/>
    <mergeCell ref="E302:F302"/>
    <mergeCell ref="E293:F293"/>
    <mergeCell ref="E294:F294"/>
    <mergeCell ref="E295:F295"/>
    <mergeCell ref="E296:F296"/>
    <mergeCell ref="E297:F297"/>
    <mergeCell ref="E288:F288"/>
    <mergeCell ref="E289:F289"/>
    <mergeCell ref="E290:F290"/>
    <mergeCell ref="E291:F291"/>
    <mergeCell ref="E292:F292"/>
    <mergeCell ref="E308:F308"/>
    <mergeCell ref="E309:F309"/>
    <mergeCell ref="E310:F310"/>
    <mergeCell ref="E311:F311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303:F303"/>
    <mergeCell ref="E304:F304"/>
    <mergeCell ref="E305:F305"/>
    <mergeCell ref="E306:F306"/>
    <mergeCell ref="E307:F307"/>
    <mergeCell ref="E298:F298"/>
    <mergeCell ref="E299:F299"/>
    <mergeCell ref="E300:F300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64:G64"/>
    <mergeCell ref="D65:G65"/>
    <mergeCell ref="D66:G66"/>
    <mergeCell ref="D67:G67"/>
    <mergeCell ref="D59:G59"/>
    <mergeCell ref="D60:G60"/>
    <mergeCell ref="D61:G61"/>
    <mergeCell ref="D62:G62"/>
    <mergeCell ref="D63:G63"/>
  </mergeCells>
  <phoneticPr fontId="0" type="noConversion"/>
  <pageMargins left="0.39370078740157483" right="0.39370078740157483" top="0.23" bottom="0.28999999999999998" header="0" footer="0"/>
  <pageSetup paperSize="9" scale="74" orientation="portrait" r:id="rId1"/>
  <headerFooter alignWithMargins="0"/>
  <rowBreaks count="2" manualBreakCount="2">
    <brk id="68" max="16383" man="1"/>
    <brk id="3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cp:lastPrinted>2021-07-01T13:43:57Z</cp:lastPrinted>
  <dcterms:created xsi:type="dcterms:W3CDTF">2009-02-13T09:10:05Z</dcterms:created>
  <dcterms:modified xsi:type="dcterms:W3CDTF">2021-07-01T13:46:04Z</dcterms:modified>
</cp:coreProperties>
</file>