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74" i="1" l="1"/>
  <c r="K74" i="1"/>
  <c r="J74" i="1"/>
  <c r="K73" i="1"/>
  <c r="L72" i="1"/>
  <c r="K72" i="1"/>
  <c r="J72" i="1"/>
  <c r="K71" i="1"/>
  <c r="K70" i="1"/>
  <c r="L69" i="1"/>
  <c r="K69" i="1"/>
  <c r="J69" i="1"/>
  <c r="K68" i="1"/>
  <c r="L67" i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K57" i="1"/>
  <c r="K56" i="1"/>
  <c r="K55" i="1"/>
  <c r="L54" i="1"/>
  <c r="K54" i="1"/>
  <c r="J54" i="1"/>
  <c r="K53" i="1"/>
  <c r="K52" i="1"/>
  <c r="K51" i="1"/>
  <c r="L50" i="1"/>
  <c r="K50" i="1"/>
  <c r="J50" i="1"/>
  <c r="K49" i="1"/>
  <c r="K48" i="1"/>
  <c r="K47" i="1"/>
  <c r="L46" i="1"/>
  <c r="K46" i="1"/>
  <c r="J46" i="1"/>
  <c r="K45" i="1"/>
  <c r="K44" i="1"/>
  <c r="L43" i="1"/>
  <c r="K43" i="1"/>
  <c r="J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K34" i="1"/>
  <c r="K33" i="1"/>
  <c r="L32" i="1"/>
  <c r="K32" i="1"/>
  <c r="J32" i="1"/>
  <c r="K31" i="1"/>
  <c r="L30" i="1"/>
  <c r="K30" i="1"/>
  <c r="J30" i="1"/>
  <c r="K29" i="1"/>
  <c r="L28" i="1"/>
  <c r="K28" i="1"/>
  <c r="J28" i="1"/>
  <c r="K27" i="1"/>
  <c r="L26" i="1"/>
  <c r="K26" i="1"/>
  <c r="J26" i="1"/>
  <c r="K25" i="1"/>
  <c r="K24" i="1"/>
  <c r="K23" i="1"/>
  <c r="L22" i="1"/>
  <c r="K22" i="1"/>
  <c r="J22" i="1"/>
  <c r="L21" i="1"/>
  <c r="K21" i="1"/>
  <c r="J21" i="1"/>
  <c r="L20" i="1"/>
  <c r="K20" i="1"/>
  <c r="J20" i="1"/>
  <c r="K19" i="1"/>
  <c r="K18" i="1"/>
  <c r="K17" i="1"/>
  <c r="L338" i="1"/>
  <c r="K338" i="1"/>
  <c r="J338" i="1"/>
  <c r="K337" i="1"/>
  <c r="K336" i="1"/>
  <c r="K335" i="1"/>
  <c r="K334" i="1"/>
  <c r="K333" i="1"/>
  <c r="K332" i="1"/>
  <c r="K331" i="1"/>
  <c r="L330" i="1"/>
  <c r="K330" i="1"/>
  <c r="J330" i="1"/>
  <c r="K329" i="1"/>
  <c r="K328" i="1"/>
  <c r="K327" i="1"/>
  <c r="K326" i="1"/>
  <c r="K325" i="1"/>
  <c r="K324" i="1"/>
  <c r="L323" i="1"/>
  <c r="K323" i="1"/>
  <c r="J323" i="1"/>
  <c r="K322" i="1"/>
  <c r="K321" i="1"/>
  <c r="K320" i="1"/>
  <c r="K319" i="1"/>
  <c r="K318" i="1"/>
  <c r="K317" i="1"/>
  <c r="L316" i="1"/>
  <c r="K316" i="1"/>
  <c r="J316" i="1"/>
  <c r="K315" i="1"/>
  <c r="K314" i="1"/>
  <c r="K313" i="1"/>
  <c r="K312" i="1"/>
  <c r="K311" i="1"/>
  <c r="L310" i="1"/>
  <c r="K310" i="1"/>
  <c r="J310" i="1"/>
  <c r="K309" i="1"/>
  <c r="K308" i="1"/>
  <c r="K307" i="1"/>
  <c r="K306" i="1"/>
  <c r="K305" i="1"/>
  <c r="K304" i="1"/>
  <c r="L303" i="1"/>
  <c r="K303" i="1"/>
  <c r="J303" i="1"/>
  <c r="K302" i="1"/>
  <c r="K301" i="1"/>
  <c r="K300" i="1"/>
  <c r="K299" i="1"/>
  <c r="K298" i="1"/>
  <c r="K297" i="1"/>
  <c r="K296" i="1"/>
  <c r="L295" i="1"/>
  <c r="K295" i="1"/>
  <c r="J295" i="1"/>
  <c r="K294" i="1"/>
  <c r="K293" i="1"/>
  <c r="K292" i="1"/>
  <c r="L291" i="1"/>
  <c r="K291" i="1"/>
  <c r="J291" i="1"/>
  <c r="K290" i="1"/>
  <c r="K289" i="1"/>
  <c r="K288" i="1"/>
  <c r="L287" i="1"/>
  <c r="K287" i="1"/>
  <c r="J287" i="1"/>
  <c r="K286" i="1"/>
  <c r="K285" i="1"/>
  <c r="K284" i="1"/>
  <c r="L283" i="1"/>
  <c r="K283" i="1"/>
  <c r="J283" i="1"/>
  <c r="K282" i="1"/>
  <c r="K281" i="1"/>
  <c r="K280" i="1"/>
  <c r="L279" i="1"/>
  <c r="K279" i="1"/>
  <c r="J279" i="1"/>
  <c r="K278" i="1"/>
  <c r="K277" i="1"/>
  <c r="K276" i="1"/>
  <c r="L275" i="1"/>
  <c r="K275" i="1"/>
  <c r="J275" i="1"/>
  <c r="K274" i="1"/>
  <c r="K273" i="1"/>
  <c r="K272" i="1"/>
  <c r="L271" i="1"/>
  <c r="K271" i="1"/>
  <c r="J271" i="1"/>
  <c r="L270" i="1"/>
  <c r="K270" i="1"/>
  <c r="J270" i="1"/>
  <c r="K269" i="1"/>
  <c r="K268" i="1"/>
  <c r="K267" i="1"/>
  <c r="K266" i="1"/>
  <c r="K265" i="1"/>
  <c r="K264" i="1"/>
  <c r="L263" i="1"/>
  <c r="K263" i="1"/>
  <c r="J263" i="1"/>
  <c r="K262" i="1"/>
  <c r="K261" i="1"/>
  <c r="K260" i="1"/>
  <c r="K259" i="1"/>
  <c r="K258" i="1"/>
  <c r="K257" i="1"/>
  <c r="L256" i="1"/>
  <c r="K256" i="1"/>
  <c r="J256" i="1"/>
  <c r="K255" i="1"/>
  <c r="K254" i="1"/>
  <c r="K253" i="1"/>
  <c r="K252" i="1"/>
  <c r="L251" i="1"/>
  <c r="K251" i="1"/>
  <c r="J251" i="1"/>
  <c r="K250" i="1"/>
  <c r="K249" i="1"/>
  <c r="K248" i="1"/>
  <c r="L247" i="1"/>
  <c r="K247" i="1"/>
  <c r="J247" i="1"/>
  <c r="K246" i="1"/>
  <c r="K245" i="1"/>
  <c r="K244" i="1"/>
  <c r="K243" i="1"/>
  <c r="K242" i="1"/>
  <c r="K241" i="1"/>
  <c r="L240" i="1"/>
  <c r="K240" i="1"/>
  <c r="J240" i="1"/>
  <c r="K239" i="1"/>
  <c r="K238" i="1"/>
  <c r="K237" i="1"/>
  <c r="L236" i="1"/>
  <c r="K236" i="1"/>
  <c r="J236" i="1"/>
  <c r="K235" i="1"/>
  <c r="K234" i="1"/>
  <c r="K233" i="1"/>
  <c r="L232" i="1"/>
  <c r="K232" i="1"/>
  <c r="J232" i="1"/>
  <c r="K231" i="1"/>
  <c r="K230" i="1"/>
  <c r="K229" i="1"/>
  <c r="K228" i="1"/>
  <c r="K227" i="1"/>
  <c r="K226" i="1"/>
  <c r="L225" i="1"/>
  <c r="K225" i="1"/>
  <c r="J225" i="1"/>
  <c r="K224" i="1"/>
  <c r="K223" i="1"/>
  <c r="K222" i="1"/>
  <c r="L221" i="1"/>
  <c r="K221" i="1"/>
  <c r="J221" i="1"/>
  <c r="K220" i="1"/>
  <c r="K219" i="1"/>
  <c r="K218" i="1"/>
  <c r="K217" i="1"/>
  <c r="K216" i="1"/>
  <c r="K215" i="1"/>
  <c r="K214" i="1"/>
  <c r="L213" i="1"/>
  <c r="K213" i="1"/>
  <c r="J213" i="1"/>
  <c r="K212" i="1"/>
  <c r="K211" i="1"/>
  <c r="K210" i="1"/>
  <c r="K209" i="1"/>
  <c r="K208" i="1"/>
  <c r="K207" i="1"/>
  <c r="L206" i="1"/>
  <c r="K206" i="1"/>
  <c r="J206" i="1"/>
  <c r="K205" i="1"/>
  <c r="K204" i="1"/>
  <c r="K203" i="1"/>
  <c r="L202" i="1"/>
  <c r="K202" i="1"/>
  <c r="J202" i="1"/>
  <c r="K201" i="1"/>
  <c r="K200" i="1"/>
  <c r="K199" i="1"/>
  <c r="K198" i="1"/>
  <c r="K197" i="1"/>
  <c r="L196" i="1"/>
  <c r="K196" i="1"/>
  <c r="J196" i="1"/>
  <c r="K195" i="1"/>
  <c r="K194" i="1"/>
  <c r="K193" i="1"/>
  <c r="K192" i="1"/>
  <c r="K191" i="1"/>
  <c r="K190" i="1"/>
  <c r="K189" i="1"/>
  <c r="L188" i="1"/>
  <c r="K188" i="1"/>
  <c r="J188" i="1"/>
  <c r="K187" i="1"/>
  <c r="K186" i="1"/>
  <c r="L185" i="1"/>
  <c r="K185" i="1"/>
  <c r="J185" i="1"/>
  <c r="L184" i="1"/>
  <c r="K184" i="1"/>
  <c r="J184" i="1"/>
  <c r="K183" i="1"/>
  <c r="K182" i="1"/>
  <c r="K181" i="1"/>
  <c r="K180" i="1"/>
  <c r="K179" i="1"/>
  <c r="K178" i="1"/>
  <c r="L177" i="1"/>
  <c r="K177" i="1"/>
  <c r="J177" i="1"/>
  <c r="K176" i="1"/>
  <c r="K175" i="1"/>
  <c r="K174" i="1"/>
  <c r="L173" i="1"/>
  <c r="K173" i="1"/>
  <c r="J173" i="1"/>
  <c r="K172" i="1"/>
  <c r="K171" i="1"/>
  <c r="K170" i="1"/>
  <c r="K169" i="1"/>
  <c r="L168" i="1"/>
  <c r="K168" i="1"/>
  <c r="J168" i="1"/>
  <c r="K167" i="1"/>
  <c r="K166" i="1"/>
  <c r="K165" i="1"/>
  <c r="K164" i="1"/>
  <c r="K163" i="1"/>
  <c r="L162" i="1"/>
  <c r="K162" i="1"/>
  <c r="J162" i="1"/>
  <c r="K161" i="1"/>
  <c r="K160" i="1"/>
  <c r="K159" i="1"/>
  <c r="K158" i="1"/>
  <c r="L157" i="1"/>
  <c r="K157" i="1"/>
  <c r="J157" i="1"/>
  <c r="K156" i="1"/>
  <c r="K155" i="1"/>
  <c r="K154" i="1"/>
  <c r="K153" i="1"/>
  <c r="K152" i="1"/>
  <c r="L151" i="1"/>
  <c r="K151" i="1"/>
  <c r="J151" i="1"/>
  <c r="K150" i="1"/>
  <c r="K149" i="1"/>
  <c r="K148" i="1"/>
  <c r="K147" i="1"/>
  <c r="K146" i="1"/>
  <c r="L145" i="1"/>
  <c r="K145" i="1"/>
  <c r="J145" i="1"/>
  <c r="K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L133" i="1"/>
  <c r="K133" i="1"/>
  <c r="J133" i="1"/>
  <c r="K132" i="1"/>
  <c r="K131" i="1"/>
  <c r="K130" i="1"/>
  <c r="L129" i="1"/>
  <c r="K129" i="1"/>
  <c r="J129" i="1"/>
  <c r="K128" i="1"/>
  <c r="K127" i="1"/>
  <c r="L126" i="1"/>
  <c r="K126" i="1"/>
  <c r="J126" i="1"/>
  <c r="L125" i="1"/>
  <c r="K125" i="1"/>
  <c r="J125" i="1"/>
  <c r="K124" i="1"/>
  <c r="K123" i="1"/>
  <c r="K122" i="1"/>
  <c r="L121" i="1"/>
  <c r="K121" i="1"/>
  <c r="J121" i="1"/>
  <c r="K120" i="1"/>
  <c r="K119" i="1"/>
  <c r="L118" i="1"/>
  <c r="K118" i="1"/>
  <c r="J118" i="1"/>
  <c r="L117" i="1"/>
  <c r="K117" i="1"/>
  <c r="J117" i="1"/>
  <c r="L116" i="1"/>
  <c r="K116" i="1"/>
  <c r="J116" i="1"/>
  <c r="K115" i="1"/>
  <c r="K114" i="1"/>
  <c r="K113" i="1"/>
  <c r="L112" i="1"/>
  <c r="K112" i="1"/>
  <c r="J112" i="1"/>
  <c r="L111" i="1"/>
  <c r="K111" i="1"/>
  <c r="J111" i="1"/>
  <c r="L110" i="1"/>
  <c r="K110" i="1"/>
  <c r="J110" i="1"/>
  <c r="K109" i="1"/>
  <c r="K108" i="1"/>
  <c r="L107" i="1"/>
  <c r="K107" i="1"/>
  <c r="J107" i="1"/>
  <c r="L106" i="1"/>
  <c r="K106" i="1"/>
  <c r="J106" i="1"/>
  <c r="K105" i="1"/>
  <c r="K104" i="1"/>
  <c r="L103" i="1"/>
  <c r="K103" i="1"/>
  <c r="J103" i="1"/>
  <c r="L102" i="1"/>
  <c r="K102" i="1"/>
  <c r="J102" i="1"/>
  <c r="L101" i="1"/>
  <c r="K101" i="1"/>
  <c r="J101" i="1"/>
  <c r="K100" i="1"/>
  <c r="K99" i="1"/>
  <c r="K98" i="1"/>
  <c r="K97" i="1"/>
  <c r="K96" i="1"/>
  <c r="K95" i="1"/>
  <c r="L94" i="1"/>
  <c r="K94" i="1"/>
  <c r="J94" i="1"/>
  <c r="L93" i="1"/>
  <c r="K93" i="1"/>
  <c r="J93" i="1"/>
  <c r="L92" i="1"/>
  <c r="K92" i="1"/>
  <c r="J92" i="1"/>
  <c r="K91" i="1"/>
  <c r="K90" i="1"/>
  <c r="K89" i="1"/>
  <c r="K88" i="1"/>
  <c r="K87" i="1"/>
  <c r="K86" i="1"/>
  <c r="K85" i="1"/>
  <c r="L367" i="1"/>
  <c r="K367" i="1"/>
  <c r="K366" i="1"/>
  <c r="K365" i="1"/>
  <c r="K364" i="1"/>
  <c r="L371" i="1"/>
  <c r="K371" i="1"/>
  <c r="K370" i="1"/>
  <c r="K369" i="1"/>
  <c r="K368" i="1"/>
  <c r="J362" i="1"/>
  <c r="J363" i="1"/>
  <c r="J361" i="1"/>
  <c r="J349" i="1" s="1"/>
  <c r="J359" i="1"/>
  <c r="J354" i="1"/>
  <c r="I341" i="1"/>
  <c r="H349" i="1"/>
  <c r="H341" i="1" s="1"/>
  <c r="I349" i="1"/>
  <c r="K353" i="1"/>
  <c r="K354" i="1"/>
  <c r="L354" i="1"/>
  <c r="K358" i="1"/>
  <c r="K359" i="1"/>
  <c r="L359" i="1"/>
</calcChain>
</file>

<file path=xl/sharedStrings.xml><?xml version="1.0" encoding="utf-8"?>
<sst xmlns="http://schemas.openxmlformats.org/spreadsheetml/2006/main" count="2139" uniqueCount="674">
  <si>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</si>
  <si>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</si>
  <si>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</si>
  <si>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</si>
  <si>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</si>
  <si>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</si>
  <si>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</si>
  <si>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</si>
  <si>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</si>
  <si>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</si>
  <si>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</si>
  <si>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</si>
  <si>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</si>
  <si>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</si>
  <si>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</si>
  <si>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</si>
  <si>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</si>
  <si>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</si>
  <si>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</si>
  <si>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</si>
  <si>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</si>
  <si>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</si>
  <si>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</si>
  <si>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</si>
  <si>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</si>
  <si>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</si>
  <si>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</si>
  <si>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</si>
  <si>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</si>
  <si>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</si>
  <si>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</si>
  <si>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</si>
  <si>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</si>
  <si>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</si>
  <si>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</si>
  <si>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</si>
  <si>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</si>
  <si>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</si>
  <si>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</si>
  <si>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</si>
  <si>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</si>
  <si>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</si>
  <si>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</si>
  <si>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</si>
  <si>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</si>
  <si>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</si>
  <si>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</si>
  <si>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</si>
  <si>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</si>
  <si>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</si>
  <si>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</si>
  <si>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</si>
  <si>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</si>
  <si>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</si>
  <si>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</si>
  <si>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</si>
  <si>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</si>
  <si>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</si>
  <si>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</si>
  <si>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ноября 2021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</si>
  <si>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</si>
  <si>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</si>
  <si>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</si>
  <si>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</si>
  <si>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</si>
  <si>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</si>
  <si>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01.11.2021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</si>
  <si>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</si>
  <si>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</si>
  <si>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</si>
  <si>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</si>
  <si>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</si>
  <si>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</si>
  <si>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</si>
  <si>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</si>
  <si>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</si>
  <si>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</si>
  <si>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</si>
  <si>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</si>
  <si>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</si>
  <si>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</si>
  <si>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</si>
  <si>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</si>
  <si>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</si>
  <si>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</si>
  <si>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</si>
  <si>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</si>
  <si>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</si>
  <si>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</si>
  <si>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</si>
  <si>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</si>
  <si>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</si>
  <si>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</si>
  <si>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</si>
  <si>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</si>
  <si>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</si>
  <si>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</si>
  <si>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</si>
  <si>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</si>
  <si>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</si>
  <si>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</si>
  <si>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</si>
  <si>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</si>
  <si>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</si>
  <si>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</si>
  <si>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</si>
  <si>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</si>
  <si>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</si>
  <si>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</si>
  <si>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</si>
  <si>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</si>
  <si>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</si>
  <si>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</si>
  <si>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</si>
  <si>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</si>
  <si>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</si>
  <si>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</si>
  <si>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</si>
  <si>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</si>
  <si>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</si>
  <si>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</si>
  <si>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</si>
  <si>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</si>
  <si>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</si>
  <si>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</si>
  <si>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</si>
  <si>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</si>
  <si>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</si>
  <si>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</si>
  <si>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</si>
  <si>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</si>
  <si>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</si>
  <si>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</si>
  <si>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</si>
  <si>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</si>
  <si>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</si>
  <si>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</si>
  <si>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</si>
  <si>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</si>
  <si>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</si>
  <si>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</si>
  <si>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</si>
  <si>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</si>
  <si>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</si>
  <si>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</si>
  <si>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</si>
  <si>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</si>
  <si>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</si>
  <si>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</si>
  <si>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</si>
  <si>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</si>
  <si>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</si>
  <si>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</si>
  <si>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</si>
  <si>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</si>
  <si>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</si>
  <si>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</si>
  <si>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</si>
  <si>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</si>
  <si>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</si>
  <si>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</si>
  <si>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</si>
  <si>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</si>
  <si>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</si>
  <si>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</si>
  <si>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</si>
  <si>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</si>
  <si>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</si>
  <si>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</si>
  <si>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</si>
  <si>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</si>
  <si>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</si>
  <si>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</si>
  <si>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</si>
  <si>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</si>
  <si>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</si>
  <si>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</si>
  <si>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</si>
  <si>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</si>
  <si>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</si>
  <si>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</si>
  <si>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</si>
  <si>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</si>
  <si>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</si>
  <si>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</si>
  <si>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</si>
  <si>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</si>
  <si>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</si>
  <si>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</si>
  <si>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</si>
  <si>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</si>
  <si>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</si>
  <si>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</si>
  <si>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</si>
  <si>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</si>
  <si>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</si>
  <si>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</si>
  <si>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</si>
  <si>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</si>
  <si>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</si>
  <si>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</si>
  <si>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</si>
  <si>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</si>
  <si>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</si>
  <si>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</si>
  <si>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</si>
  <si>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</si>
  <si>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</si>
  <si>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</si>
  <si>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</si>
  <si>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</si>
  <si>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</si>
  <si>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</si>
  <si>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</si>
  <si>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</si>
  <si>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</si>
  <si>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</si>
  <si>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</si>
  <si>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</si>
  <si>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</si>
  <si>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</si>
  <si>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</si>
  <si>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</si>
  <si>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</si>
  <si>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</si>
  <si>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</si>
  <si>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</si>
  <si>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</si>
  <si>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</si>
  <si>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</si>
  <si>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</si>
  <si>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</si>
  <si>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</si>
  <si>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</si>
  <si>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</si>
  <si>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</si>
  <si>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</si>
  <si>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Муниципальная программа Полавского сельского поселения  «Создание условий для развития  малого и среднего предпринимательства,  содействие в развитии  сельскохозяйственного производства, на территории Полавского сельского поселения на 2020-2025 годы»</t>
  </si>
  <si>
    <t>i4_00001131400000000000</t>
  </si>
  <si>
    <t>1400000000</t>
  </si>
  <si>
    <t>Улучшение условий для развития малого и среднего предпринимательства на территории Полавского сельского поселения</t>
  </si>
  <si>
    <t>i4_00001131400100000000</t>
  </si>
  <si>
    <t>1400100000</t>
  </si>
  <si>
    <t>Размещение публикаций, рекламно-информационных материалов о развитии малого и среднего предпринимательства в сельском поселении</t>
  </si>
  <si>
    <t>i5_00001131400123220000</t>
  </si>
  <si>
    <t>1400123220</t>
  </si>
  <si>
    <t>i6_00001131400123220200</t>
  </si>
  <si>
    <t>i6_00001131400123220240</t>
  </si>
  <si>
    <t>i4_00001139300000000000</t>
  </si>
  <si>
    <t>Расходы по исполнению судебных актов</t>
  </si>
  <si>
    <t>i5_00001139300026040000</t>
  </si>
  <si>
    <t>9300026040</t>
  </si>
  <si>
    <t>i6_00001139300026040800</t>
  </si>
  <si>
    <t>Исполнение судебных актов</t>
  </si>
  <si>
    <t>i6_00001139300026040830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</si>
  <si>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</si>
  <si>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</si>
  <si>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</si>
  <si>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</si>
  <si>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</si>
  <si>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</si>
  <si>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</si>
  <si>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</si>
  <si>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</si>
  <si>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</si>
  <si>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</si>
  <si>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</si>
  <si>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</si>
  <si>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</si>
  <si>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</si>
  <si>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</si>
  <si>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</si>
  <si>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</si>
  <si>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</si>
  <si>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</si>
  <si>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</si>
  <si>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</si>
  <si>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</si>
  <si>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</si>
  <si>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</si>
  <si>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</si>
  <si>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</si>
  <si>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</si>
  <si>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</si>
  <si>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</si>
  <si>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</si>
  <si>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</si>
  <si>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</si>
  <si>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</si>
  <si>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</si>
  <si>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</si>
  <si>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</si>
  <si>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</si>
  <si>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</si>
  <si>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</si>
  <si>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</si>
  <si>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</si>
  <si>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</si>
  <si>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</si>
  <si>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</si>
  <si>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</si>
  <si>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</si>
  <si>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</si>
  <si>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</si>
  <si>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</si>
  <si>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</si>
  <si>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</si>
  <si>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Расходы, связанные с финансовым обеспечением первоочередных расходов за счет бюджета муниципального района</t>
  </si>
  <si>
    <t>i5_00003100500123230000</t>
  </si>
  <si>
    <t>0500123230</t>
  </si>
  <si>
    <t>i6_00003100500123230200</t>
  </si>
  <si>
    <t>i6_00003100500123230240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</si>
  <si>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</si>
  <si>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</si>
  <si>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</si>
  <si>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</si>
  <si>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</si>
  <si>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</si>
  <si>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</si>
  <si>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</si>
  <si>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</si>
  <si>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</si>
  <si>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</si>
  <si>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</si>
  <si>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</si>
  <si>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</si>
  <si>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</si>
  <si>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</si>
  <si>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</si>
  <si>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</si>
  <si>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</si>
  <si>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</si>
  <si>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</si>
  <si>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</si>
  <si>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</si>
  <si>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</si>
  <si>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</si>
  <si>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</si>
  <si>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</si>
  <si>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</si>
  <si>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</si>
  <si>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</si>
  <si>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</si>
  <si>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</si>
  <si>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</si>
  <si>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</si>
  <si>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</si>
  <si>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</si>
  <si>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</si>
  <si>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</si>
  <si>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</si>
  <si>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</si>
  <si>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</si>
  <si>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</si>
  <si>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</si>
  <si>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</si>
  <si>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</si>
  <si>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</si>
  <si>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</si>
  <si>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</si>
  <si>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</si>
  <si>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</si>
  <si>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</si>
  <si>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</si>
  <si>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</si>
  <si>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</si>
  <si>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</si>
  <si>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</si>
  <si>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</si>
  <si>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</si>
  <si>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</si>
  <si>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</si>
  <si>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</si>
  <si>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</si>
  <si>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</si>
  <si>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</si>
  <si>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</si>
  <si>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</si>
  <si>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</si>
  <si>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</si>
  <si>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</si>
  <si>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</si>
  <si>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</si>
  <si>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</si>
  <si>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</si>
  <si>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</si>
  <si>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</si>
  <si>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</si>
  <si>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</si>
  <si>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</si>
  <si>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</si>
  <si>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</si>
  <si>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</si>
  <si>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</si>
  <si>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</si>
  <si>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</si>
  <si>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</si>
  <si>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</si>
  <si>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</si>
  <si>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</si>
  <si>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</si>
  <si>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</si>
  <si>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</si>
  <si>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i4_00005029300000000000</t>
  </si>
  <si>
    <t>Расходы по организации в границах поселения электро-, тепло-, газо- и водоснабжения, снабжения населения топливом в пределах полномочий, установленных законодательством Российской Федерации на осуществление полномочий по решению вопросов местного значения муниципального района</t>
  </si>
  <si>
    <t>i5_00005029300077030000</t>
  </si>
  <si>
    <t>9300077030</t>
  </si>
  <si>
    <t>i6_00005029300077030200</t>
  </si>
  <si>
    <t>i6_00005029300077030240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</si>
  <si>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</si>
  <si>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</si>
  <si>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</si>
  <si>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</si>
  <si>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</si>
  <si>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</si>
  <si>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</si>
  <si>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</si>
  <si>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</si>
  <si>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</si>
  <si>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</si>
  <si>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</si>
  <si>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</si>
  <si>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</si>
  <si>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</si>
  <si>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</si>
  <si>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</si>
  <si>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</si>
  <si>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</si>
  <si>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</si>
  <si>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</si>
  <si>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</si>
  <si>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</si>
  <si>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</si>
  <si>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</si>
  <si>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i5_00005030400123230000</t>
  </si>
  <si>
    <t>0400123230</t>
  </si>
  <si>
    <t>i6_00005030400123230200</t>
  </si>
  <si>
    <t>i6_00005030400123230240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</si>
  <si>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</si>
  <si>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i5_00005030400172090000</t>
  </si>
  <si>
    <t>0400172090</t>
  </si>
  <si>
    <t>i6_00005030400172090200</t>
  </si>
  <si>
    <t>i6_00005030400172090240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</si>
  <si>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</si>
  <si>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</si>
  <si>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</si>
  <si>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</si>
  <si>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</si>
  <si>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</si>
  <si>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</si>
  <si>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</si>
  <si>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</si>
  <si>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</si>
  <si>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</si>
  <si>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</si>
  <si>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</si>
  <si>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</si>
  <si>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</si>
  <si>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</si>
  <si>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</si>
  <si>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</si>
  <si>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</si>
  <si>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</si>
  <si>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</si>
  <si>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</si>
  <si>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</si>
  <si>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</si>
  <si>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</si>
  <si>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</si>
  <si>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</si>
  <si>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</si>
  <si>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</si>
  <si>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</si>
  <si>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</si>
  <si>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</si>
  <si>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</si>
  <si>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</si>
  <si>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</si>
  <si>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</si>
  <si>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</si>
  <si>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</si>
  <si>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</si>
  <si>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</si>
  <si>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</si>
  <si>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</si>
  <si>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</si>
  <si>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</si>
  <si>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</si>
  <si>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</si>
  <si>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</si>
  <si>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</si>
  <si>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</si>
  <si>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</si>
  <si>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</si>
  <si>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</si>
  <si>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</si>
  <si>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</si>
  <si>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</si>
  <si>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</si>
  <si>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</si>
  <si>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</si>
  <si>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</si>
  <si>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</si>
  <si>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</si>
  <si>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</si>
  <si>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</si>
  <si>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</si>
  <si>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</si>
  <si>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</si>
  <si>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</si>
  <si>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</si>
  <si>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</si>
  <si>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</si>
  <si>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</si>
  <si>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</si>
  <si>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</si>
  <si>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</si>
  <si>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</si>
  <si>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</si>
  <si>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</si>
  <si>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</si>
  <si>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</si>
  <si>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</si>
  <si>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</si>
  <si>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</si>
  <si>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</si>
  <si>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</si>
  <si>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</si>
  <si>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</si>
  <si>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</si>
  <si>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</si>
  <si>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</si>
  <si>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</si>
  <si>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</si>
  <si>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</si>
  <si>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</si>
  <si>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</si>
  <si>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</si>
  <si>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</si>
  <si>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</si>
  <si>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</si>
  <si>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</si>
  <si>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</si>
  <si>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</si>
  <si>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</si>
  <si>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</si>
  <si>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</si>
  <si>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</si>
  <si>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</si>
  <si>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</si>
  <si>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</si>
  <si>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</si>
  <si>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</si>
  <si>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</si>
  <si>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</si>
  <si>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</si>
  <si>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</si>
  <si>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</si>
  <si>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</si>
  <si>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</si>
  <si>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</si>
  <si>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</si>
  <si>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</si>
  <si>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</si>
  <si>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</si>
  <si>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</si>
  <si>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</si>
  <si>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</si>
  <si>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</si>
  <si>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</si>
  <si>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</si>
  <si>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</si>
  <si>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</si>
  <si>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</si>
  <si>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</si>
  <si>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</si>
  <si>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</si>
  <si>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</si>
  <si>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</si>
  <si>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</si>
  <si>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</si>
  <si>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</si>
  <si>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</si>
  <si>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</si>
  <si>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</si>
  <si>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</si>
  <si>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</si>
  <si>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</si>
  <si>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</si>
  <si>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</si>
  <si>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</si>
  <si>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</si>
  <si>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</si>
  <si>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</si>
  <si>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</si>
  <si>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</si>
  <si>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</si>
  <si>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</si>
  <si>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</si>
  <si>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</si>
  <si>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</si>
  <si>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</si>
  <si>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</si>
  <si>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</si>
  <si>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</si>
  <si>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</si>
  <si>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</si>
  <si>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</si>
  <si>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ШТРАФЫ, САНКЦИИ, ВОЗМЕЩЕНИЕ УЩЕРБА</t>
  </si>
  <si>
    <t>11600000000000000</t>
  </si>
  <si>
    <t>i2_00011600000000000000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</si>
  <si>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</si>
  <si>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</si>
  <si>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i2_00011607000000000140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</si>
  <si>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</si>
  <si>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</si>
  <si>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</si>
  <si>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</si>
  <si>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</si>
  <si>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</si>
  <si>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</si>
  <si>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</si>
  <si>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</si>
  <si>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</si>
  <si>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</si>
  <si>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</si>
  <si>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</si>
  <si>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</si>
  <si>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</si>
  <si>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</si>
  <si>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</si>
  <si>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</si>
  <si>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</si>
  <si>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</si>
  <si>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</si>
  <si>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</si>
  <si>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</si>
  <si>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</si>
  <si>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</si>
  <si>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</si>
  <si>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</si>
  <si>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</si>
  <si>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</si>
  <si>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</si>
  <si>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</si>
  <si>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</si>
  <si>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</si>
  <si>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</si>
  <si>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</si>
  <si>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</si>
  <si>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</si>
  <si>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</si>
  <si>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</si>
  <si>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</si>
  <si>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</si>
  <si>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</si>
  <si>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</si>
  <si>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</si>
  <si>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</si>
  <si>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</si>
  <si>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</si>
  <si>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</si>
  <si>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</si>
  <si>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</si>
  <si>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</si>
  <si>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</si>
  <si>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</si>
  <si>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</si>
  <si>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</si>
  <si>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</si>
  <si>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</si>
  <si>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Петров С. М.</t>
  </si>
  <si>
    <t>Алексеева Н. А.</t>
  </si>
  <si>
    <t>"03"  ноября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</si>
</sst>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87"/>
  <sheetViews>
    <sheetView tabSelected="1" topLeftCell="A338" workbookViewId="0">
      <selection activeCell="I366" sqref="I364:I366"/>
    </sheetView>
  </sheetViews>
  <sheetFormatPr defaultRowHeight="12.75" x14ac:dyDescent="0.2"/>
  <cols>
    <col min="1" max="1" width="45.7109375" customWidth="1"/>
    <col min="2" max="2" width="5.5703125" customWidth="1"/>
    <col min="3" max="3" width="5.42578125" customWidth="1"/>
    <col min="4" max="4" width="6.5703125" customWidth="1"/>
    <col min="5" max="5" width="8.140625" customWidth="1"/>
    <col min="6" max="6" width="5.7109375" customWidth="1"/>
    <col min="7" max="7" width="5.140625" customWidth="1"/>
    <col min="8" max="10" width="16.285156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0" t="s">
        <v>35</v>
      </c>
      <c r="B1" s="190"/>
      <c r="C1" s="190"/>
      <c r="D1" s="190"/>
      <c r="E1" s="190"/>
      <c r="F1" s="190"/>
      <c r="G1" s="190"/>
      <c r="H1" s="190"/>
      <c r="I1" s="191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65</v>
      </c>
      <c r="L2" s="4"/>
    </row>
    <row r="3" spans="1:12" x14ac:dyDescent="0.2">
      <c r="A3" s="30" t="s">
        <v>49</v>
      </c>
      <c r="B3" s="194" t="s">
        <v>59</v>
      </c>
      <c r="C3" s="194"/>
      <c r="D3" s="194"/>
      <c r="E3" s="21"/>
      <c r="F3" s="21"/>
      <c r="G3" s="195"/>
      <c r="H3" s="195"/>
      <c r="I3" s="30" t="s">
        <v>22</v>
      </c>
      <c r="J3" s="80">
        <v>44501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66</v>
      </c>
      <c r="L4" s="4"/>
    </row>
    <row r="5" spans="1:12" x14ac:dyDescent="0.2">
      <c r="A5" s="3" t="s">
        <v>36</v>
      </c>
      <c r="B5" s="192" t="s">
        <v>61</v>
      </c>
      <c r="C5" s="192"/>
      <c r="D5" s="192"/>
      <c r="E5" s="192"/>
      <c r="F5" s="192"/>
      <c r="G5" s="192"/>
      <c r="H5" s="192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93" t="s">
        <v>58</v>
      </c>
      <c r="C6" s="193"/>
      <c r="D6" s="193"/>
      <c r="E6" s="193"/>
      <c r="F6" s="193"/>
      <c r="G6" s="193"/>
      <c r="H6" s="193"/>
      <c r="I6" s="31" t="s">
        <v>56</v>
      </c>
      <c r="J6" s="58" t="s">
        <v>67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96" t="s">
        <v>29</v>
      </c>
      <c r="B9" s="196"/>
      <c r="C9" s="196"/>
      <c r="D9" s="196"/>
      <c r="E9" s="196"/>
      <c r="F9" s="196"/>
      <c r="G9" s="196"/>
      <c r="H9" s="196"/>
      <c r="I9" s="196"/>
      <c r="J9" s="196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52" t="s">
        <v>38</v>
      </c>
      <c r="B11" s="152" t="s">
        <v>39</v>
      </c>
      <c r="C11" s="158" t="s">
        <v>40</v>
      </c>
      <c r="D11" s="159"/>
      <c r="E11" s="159"/>
      <c r="F11" s="159"/>
      <c r="G11" s="160"/>
      <c r="H11" s="152" t="s">
        <v>41</v>
      </c>
      <c r="I11" s="152" t="s">
        <v>23</v>
      </c>
      <c r="J11" s="152" t="s">
        <v>42</v>
      </c>
      <c r="K11" s="71"/>
    </row>
    <row r="12" spans="1:12" x14ac:dyDescent="0.2">
      <c r="A12" s="153"/>
      <c r="B12" s="153"/>
      <c r="C12" s="161"/>
      <c r="D12" s="162"/>
      <c r="E12" s="162"/>
      <c r="F12" s="162"/>
      <c r="G12" s="163"/>
      <c r="H12" s="153"/>
      <c r="I12" s="153"/>
      <c r="J12" s="153"/>
      <c r="K12" s="71"/>
    </row>
    <row r="13" spans="1:12" x14ac:dyDescent="0.2">
      <c r="A13" s="154"/>
      <c r="B13" s="154"/>
      <c r="C13" s="164"/>
      <c r="D13" s="165"/>
      <c r="E13" s="165"/>
      <c r="F13" s="165"/>
      <c r="G13" s="166"/>
      <c r="H13" s="154"/>
      <c r="I13" s="154"/>
      <c r="J13" s="154"/>
      <c r="K13" s="71"/>
    </row>
    <row r="14" spans="1:12" ht="13.5" thickBot="1" x14ac:dyDescent="0.25">
      <c r="A14" s="45">
        <v>1</v>
      </c>
      <c r="B14" s="12">
        <v>2</v>
      </c>
      <c r="C14" s="184">
        <v>3</v>
      </c>
      <c r="D14" s="185"/>
      <c r="E14" s="185"/>
      <c r="F14" s="185"/>
      <c r="G14" s="186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55" t="s">
        <v>17</v>
      </c>
      <c r="D15" s="156"/>
      <c r="E15" s="156"/>
      <c r="F15" s="156"/>
      <c r="G15" s="157"/>
      <c r="H15" s="89">
        <v>14965820</v>
      </c>
      <c r="I15" s="89">
        <v>12248902.869999999</v>
      </c>
      <c r="J15" s="90">
        <v>2737597.69</v>
      </c>
    </row>
    <row r="16" spans="1:12" ht="15" x14ac:dyDescent="0.2">
      <c r="A16" s="47" t="s">
        <v>4</v>
      </c>
      <c r="B16" s="41"/>
      <c r="C16" s="197"/>
      <c r="D16" s="198"/>
      <c r="E16" s="198"/>
      <c r="F16" s="198"/>
      <c r="G16" s="199"/>
      <c r="H16" s="91"/>
      <c r="I16" s="92"/>
      <c r="J16" s="93"/>
    </row>
    <row r="17" spans="1:12" ht="15" x14ac:dyDescent="0.2">
      <c r="A17" s="63" t="s">
        <v>521</v>
      </c>
      <c r="B17" s="64" t="s">
        <v>6</v>
      </c>
      <c r="C17" s="94" t="s">
        <v>69</v>
      </c>
      <c r="D17" s="200" t="s">
        <v>522</v>
      </c>
      <c r="E17" s="209"/>
      <c r="F17" s="209"/>
      <c r="G17" s="210"/>
      <c r="H17" s="95">
        <v>3364250</v>
      </c>
      <c r="I17" s="96">
        <v>1951350.7</v>
      </c>
      <c r="J17" s="97">
        <v>1433579.86</v>
      </c>
      <c r="K17" s="75" t="str">
        <f t="shared" ref="K17:K48" si="0">C17 &amp; D17 &amp; G17</f>
        <v>00010000000000000000</v>
      </c>
      <c r="L17" s="65" t="s">
        <v>493</v>
      </c>
    </row>
    <row r="18" spans="1:12" ht="15" x14ac:dyDescent="0.2">
      <c r="A18" s="63" t="s">
        <v>523</v>
      </c>
      <c r="B18" s="64" t="s">
        <v>6</v>
      </c>
      <c r="C18" s="94" t="s">
        <v>69</v>
      </c>
      <c r="D18" s="200" t="s">
        <v>524</v>
      </c>
      <c r="E18" s="209"/>
      <c r="F18" s="209"/>
      <c r="G18" s="210"/>
      <c r="H18" s="95">
        <v>307900</v>
      </c>
      <c r="I18" s="96">
        <v>135636.81</v>
      </c>
      <c r="J18" s="97">
        <v>172348.43</v>
      </c>
      <c r="K18" s="75" t="str">
        <f t="shared" si="0"/>
        <v>00010100000000000000</v>
      </c>
      <c r="L18" s="65" t="s">
        <v>525</v>
      </c>
    </row>
    <row r="19" spans="1:12" ht="15" x14ac:dyDescent="0.2">
      <c r="A19" s="63" t="s">
        <v>526</v>
      </c>
      <c r="B19" s="64" t="s">
        <v>6</v>
      </c>
      <c r="C19" s="94" t="s">
        <v>69</v>
      </c>
      <c r="D19" s="200" t="s">
        <v>527</v>
      </c>
      <c r="E19" s="209"/>
      <c r="F19" s="209"/>
      <c r="G19" s="210"/>
      <c r="H19" s="95">
        <v>307900</v>
      </c>
      <c r="I19" s="96">
        <v>135636.81</v>
      </c>
      <c r="J19" s="97">
        <v>172348.43</v>
      </c>
      <c r="K19" s="75" t="str">
        <f t="shared" si="0"/>
        <v>00010102000010000110</v>
      </c>
      <c r="L19" s="65" t="s">
        <v>528</v>
      </c>
    </row>
    <row r="20" spans="1:12" s="55" customFormat="1" ht="56.25" x14ac:dyDescent="0.2">
      <c r="A20" s="53" t="s">
        <v>529</v>
      </c>
      <c r="B20" s="52" t="s">
        <v>6</v>
      </c>
      <c r="C20" s="98" t="s">
        <v>69</v>
      </c>
      <c r="D20" s="167" t="s">
        <v>530</v>
      </c>
      <c r="E20" s="207"/>
      <c r="F20" s="207"/>
      <c r="G20" s="208"/>
      <c r="H20" s="99">
        <v>307900</v>
      </c>
      <c r="I20" s="100">
        <v>135551.57</v>
      </c>
      <c r="J20" s="101">
        <f>IF(IF(H20="",0,H20)=0,0,(IF(H20&gt;0,IF(I20&gt;H20,0,H20-I20),IF(I20&gt;H20,H20-I20,0))))</f>
        <v>172348.43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90" x14ac:dyDescent="0.2">
      <c r="A21" s="53" t="s">
        <v>531</v>
      </c>
      <c r="B21" s="52" t="s">
        <v>6</v>
      </c>
      <c r="C21" s="98" t="s">
        <v>69</v>
      </c>
      <c r="D21" s="167" t="s">
        <v>532</v>
      </c>
      <c r="E21" s="207"/>
      <c r="F21" s="207"/>
      <c r="G21" s="208"/>
      <c r="H21" s="99">
        <v>0</v>
      </c>
      <c r="I21" s="100">
        <v>103.54</v>
      </c>
      <c r="J21" s="101">
        <f>IF(IF(H21="",0,H21)=0,0,(IF(H21&gt;0,IF(I21&gt;H21,0,H21-I21),IF(I21&gt;H21,H21-I21,0))))</f>
        <v>0</v>
      </c>
      <c r="K21" s="76" t="str">
        <f t="shared" si="0"/>
        <v>00010102020010000110</v>
      </c>
      <c r="L21" s="54" t="str">
        <f>C21 &amp; D21 &amp; G21</f>
        <v>00010102020010000110</v>
      </c>
    </row>
    <row r="22" spans="1:12" s="55" customFormat="1" ht="33.75" x14ac:dyDescent="0.2">
      <c r="A22" s="53" t="s">
        <v>533</v>
      </c>
      <c r="B22" s="52" t="s">
        <v>6</v>
      </c>
      <c r="C22" s="98" t="s">
        <v>69</v>
      </c>
      <c r="D22" s="167" t="s">
        <v>534</v>
      </c>
      <c r="E22" s="207"/>
      <c r="F22" s="207"/>
      <c r="G22" s="208"/>
      <c r="H22" s="99">
        <v>0</v>
      </c>
      <c r="I22" s="100">
        <v>-18.3</v>
      </c>
      <c r="J22" s="101">
        <f>IF(IF(H22="",0,H22)=0,0,(IF(H22&gt;0,IF(I22&gt;H22,0,H22-I22),IF(I22&gt;H22,H22-I22,0))))</f>
        <v>0</v>
      </c>
      <c r="K22" s="76" t="str">
        <f t="shared" si="0"/>
        <v>00010102030010000110</v>
      </c>
      <c r="L22" s="54" t="str">
        <f>C22 &amp; D22 &amp; G22</f>
        <v>00010102030010000110</v>
      </c>
    </row>
    <row r="23" spans="1:12" ht="22.5" x14ac:dyDescent="0.2">
      <c r="A23" s="63" t="s">
        <v>535</v>
      </c>
      <c r="B23" s="64" t="s">
        <v>6</v>
      </c>
      <c r="C23" s="94" t="s">
        <v>69</v>
      </c>
      <c r="D23" s="200" t="s">
        <v>536</v>
      </c>
      <c r="E23" s="209"/>
      <c r="F23" s="209"/>
      <c r="G23" s="210"/>
      <c r="H23" s="95">
        <v>1409650</v>
      </c>
      <c r="I23" s="96">
        <v>1176058.3400000001</v>
      </c>
      <c r="J23" s="97">
        <v>231716.64</v>
      </c>
      <c r="K23" s="75" t="str">
        <f t="shared" si="0"/>
        <v>00010300000000000000</v>
      </c>
      <c r="L23" s="65" t="s">
        <v>537</v>
      </c>
    </row>
    <row r="24" spans="1:12" ht="22.5" x14ac:dyDescent="0.2">
      <c r="A24" s="63" t="s">
        <v>538</v>
      </c>
      <c r="B24" s="64" t="s">
        <v>6</v>
      </c>
      <c r="C24" s="94" t="s">
        <v>69</v>
      </c>
      <c r="D24" s="200" t="s">
        <v>539</v>
      </c>
      <c r="E24" s="209"/>
      <c r="F24" s="209"/>
      <c r="G24" s="210"/>
      <c r="H24" s="95">
        <v>1409650</v>
      </c>
      <c r="I24" s="96">
        <v>1176058.3400000001</v>
      </c>
      <c r="J24" s="97">
        <v>231716.64</v>
      </c>
      <c r="K24" s="75" t="str">
        <f t="shared" si="0"/>
        <v>00010302000010000110</v>
      </c>
      <c r="L24" s="65" t="s">
        <v>540</v>
      </c>
    </row>
    <row r="25" spans="1:12" ht="56.25" x14ac:dyDescent="0.2">
      <c r="A25" s="63" t="s">
        <v>541</v>
      </c>
      <c r="B25" s="64" t="s">
        <v>6</v>
      </c>
      <c r="C25" s="94" t="s">
        <v>69</v>
      </c>
      <c r="D25" s="200" t="s">
        <v>542</v>
      </c>
      <c r="E25" s="209"/>
      <c r="F25" s="209"/>
      <c r="G25" s="210"/>
      <c r="H25" s="95">
        <v>647260</v>
      </c>
      <c r="I25" s="96">
        <v>537708.35</v>
      </c>
      <c r="J25" s="97">
        <v>109551.65</v>
      </c>
      <c r="K25" s="75" t="str">
        <f t="shared" si="0"/>
        <v>00010302230010000110</v>
      </c>
      <c r="L25" s="65" t="s">
        <v>543</v>
      </c>
    </row>
    <row r="26" spans="1:12" s="55" customFormat="1" ht="90" x14ac:dyDescent="0.2">
      <c r="A26" s="53" t="s">
        <v>544</v>
      </c>
      <c r="B26" s="52" t="s">
        <v>6</v>
      </c>
      <c r="C26" s="98" t="s">
        <v>69</v>
      </c>
      <c r="D26" s="167" t="s">
        <v>545</v>
      </c>
      <c r="E26" s="207"/>
      <c r="F26" s="207"/>
      <c r="G26" s="208"/>
      <c r="H26" s="99">
        <v>647260</v>
      </c>
      <c r="I26" s="100">
        <v>537708.35</v>
      </c>
      <c r="J26" s="101">
        <f>IF(IF(H26="",0,H26)=0,0,(IF(H26&gt;0,IF(I26&gt;H26,0,H26-I26),IF(I26&gt;H26,H26-I26,0))))</f>
        <v>109551.65</v>
      </c>
      <c r="K26" s="76" t="str">
        <f t="shared" si="0"/>
        <v>00010302231010000110</v>
      </c>
      <c r="L26" s="54" t="str">
        <f>C26 &amp; D26 &amp; G26</f>
        <v>00010302231010000110</v>
      </c>
    </row>
    <row r="27" spans="1:12" ht="78.75" x14ac:dyDescent="0.2">
      <c r="A27" s="63" t="s">
        <v>546</v>
      </c>
      <c r="B27" s="64" t="s">
        <v>6</v>
      </c>
      <c r="C27" s="94" t="s">
        <v>69</v>
      </c>
      <c r="D27" s="200" t="s">
        <v>547</v>
      </c>
      <c r="E27" s="209"/>
      <c r="F27" s="209"/>
      <c r="G27" s="210"/>
      <c r="H27" s="95">
        <v>3690</v>
      </c>
      <c r="I27" s="96">
        <v>3844.54</v>
      </c>
      <c r="J27" s="97">
        <v>0</v>
      </c>
      <c r="K27" s="75" t="str">
        <f t="shared" si="0"/>
        <v>00010302240010000110</v>
      </c>
      <c r="L27" s="65" t="s">
        <v>548</v>
      </c>
    </row>
    <row r="28" spans="1:12" s="55" customFormat="1" ht="101.25" x14ac:dyDescent="0.2">
      <c r="A28" s="53" t="s">
        <v>549</v>
      </c>
      <c r="B28" s="52" t="s">
        <v>6</v>
      </c>
      <c r="C28" s="98" t="s">
        <v>69</v>
      </c>
      <c r="D28" s="167" t="s">
        <v>550</v>
      </c>
      <c r="E28" s="207"/>
      <c r="F28" s="207"/>
      <c r="G28" s="208"/>
      <c r="H28" s="99">
        <v>3690</v>
      </c>
      <c r="I28" s="100">
        <v>3844.54</v>
      </c>
      <c r="J28" s="101">
        <f>IF(IF(H28="",0,H28)=0,0,(IF(H28&gt;0,IF(I28&gt;H28,0,H28-I28),IF(I28&gt;H28,H28-I28,0))))</f>
        <v>0</v>
      </c>
      <c r="K28" s="76" t="str">
        <f t="shared" si="0"/>
        <v>00010302241010000110</v>
      </c>
      <c r="L28" s="54" t="str">
        <f>C28 &amp; D28 &amp; G28</f>
        <v>00010302241010000110</v>
      </c>
    </row>
    <row r="29" spans="1:12" ht="56.25" x14ac:dyDescent="0.2">
      <c r="A29" s="63" t="s">
        <v>551</v>
      </c>
      <c r="B29" s="64" t="s">
        <v>6</v>
      </c>
      <c r="C29" s="94" t="s">
        <v>69</v>
      </c>
      <c r="D29" s="200" t="s">
        <v>552</v>
      </c>
      <c r="E29" s="209"/>
      <c r="F29" s="209"/>
      <c r="G29" s="210"/>
      <c r="H29" s="95">
        <v>851430</v>
      </c>
      <c r="I29" s="96">
        <v>729265.01</v>
      </c>
      <c r="J29" s="97">
        <v>122164.99</v>
      </c>
      <c r="K29" s="75" t="str">
        <f t="shared" si="0"/>
        <v>00010302250010000110</v>
      </c>
      <c r="L29" s="65" t="s">
        <v>553</v>
      </c>
    </row>
    <row r="30" spans="1:12" s="55" customFormat="1" ht="90" x14ac:dyDescent="0.2">
      <c r="A30" s="53" t="s">
        <v>554</v>
      </c>
      <c r="B30" s="52" t="s">
        <v>6</v>
      </c>
      <c r="C30" s="98" t="s">
        <v>69</v>
      </c>
      <c r="D30" s="167" t="s">
        <v>555</v>
      </c>
      <c r="E30" s="207"/>
      <c r="F30" s="207"/>
      <c r="G30" s="208"/>
      <c r="H30" s="99">
        <v>851430</v>
      </c>
      <c r="I30" s="100">
        <v>729265.01</v>
      </c>
      <c r="J30" s="101">
        <f>IF(IF(H30="",0,H30)=0,0,(IF(H30&gt;0,IF(I30&gt;H30,0,H30-I30),IF(I30&gt;H30,H30-I30,0))))</f>
        <v>122164.99</v>
      </c>
      <c r="K30" s="76" t="str">
        <f t="shared" si="0"/>
        <v>00010302251010000110</v>
      </c>
      <c r="L30" s="54" t="str">
        <f>C30 &amp; D30 &amp; G30</f>
        <v>00010302251010000110</v>
      </c>
    </row>
    <row r="31" spans="1:12" ht="56.25" x14ac:dyDescent="0.2">
      <c r="A31" s="63" t="s">
        <v>556</v>
      </c>
      <c r="B31" s="64" t="s">
        <v>6</v>
      </c>
      <c r="C31" s="94" t="s">
        <v>69</v>
      </c>
      <c r="D31" s="200" t="s">
        <v>557</v>
      </c>
      <c r="E31" s="209"/>
      <c r="F31" s="209"/>
      <c r="G31" s="210"/>
      <c r="H31" s="95">
        <v>-92730</v>
      </c>
      <c r="I31" s="96">
        <v>-94759.56</v>
      </c>
      <c r="J31" s="97">
        <v>0</v>
      </c>
      <c r="K31" s="75" t="str">
        <f t="shared" si="0"/>
        <v>00010302260010000110</v>
      </c>
      <c r="L31" s="65" t="s">
        <v>558</v>
      </c>
    </row>
    <row r="32" spans="1:12" s="55" customFormat="1" ht="90" x14ac:dyDescent="0.2">
      <c r="A32" s="53" t="s">
        <v>559</v>
      </c>
      <c r="B32" s="52" t="s">
        <v>6</v>
      </c>
      <c r="C32" s="98" t="s">
        <v>69</v>
      </c>
      <c r="D32" s="167" t="s">
        <v>560</v>
      </c>
      <c r="E32" s="207"/>
      <c r="F32" s="207"/>
      <c r="G32" s="208"/>
      <c r="H32" s="99">
        <v>-92730</v>
      </c>
      <c r="I32" s="100">
        <v>-94759.56</v>
      </c>
      <c r="J32" s="101">
        <f>IF(IF(H32="",0,H32)=0,0,(IF(H32&gt;0,IF(I32&gt;H32,0,H32-I32),IF(I32&gt;H32,H32-I32,0))))</f>
        <v>0</v>
      </c>
      <c r="K32" s="76" t="str">
        <f t="shared" si="0"/>
        <v>00010302261010000110</v>
      </c>
      <c r="L32" s="54" t="str">
        <f>C32 &amp; D32 &amp; G32</f>
        <v>00010302261010000110</v>
      </c>
    </row>
    <row r="33" spans="1:12" ht="15" x14ac:dyDescent="0.2">
      <c r="A33" s="63" t="s">
        <v>561</v>
      </c>
      <c r="B33" s="64" t="s">
        <v>6</v>
      </c>
      <c r="C33" s="94" t="s">
        <v>69</v>
      </c>
      <c r="D33" s="200" t="s">
        <v>562</v>
      </c>
      <c r="E33" s="209"/>
      <c r="F33" s="209"/>
      <c r="G33" s="210"/>
      <c r="H33" s="95">
        <v>17100</v>
      </c>
      <c r="I33" s="96">
        <v>2803.59</v>
      </c>
      <c r="J33" s="97">
        <v>14296.41</v>
      </c>
      <c r="K33" s="75" t="str">
        <f t="shared" si="0"/>
        <v>00010500000000000000</v>
      </c>
      <c r="L33" s="65" t="s">
        <v>563</v>
      </c>
    </row>
    <row r="34" spans="1:12" ht="15" x14ac:dyDescent="0.2">
      <c r="A34" s="63" t="s">
        <v>564</v>
      </c>
      <c r="B34" s="64" t="s">
        <v>6</v>
      </c>
      <c r="C34" s="94" t="s">
        <v>69</v>
      </c>
      <c r="D34" s="200" t="s">
        <v>565</v>
      </c>
      <c r="E34" s="209"/>
      <c r="F34" s="209"/>
      <c r="G34" s="210"/>
      <c r="H34" s="95">
        <v>17100</v>
      </c>
      <c r="I34" s="96">
        <v>2803.59</v>
      </c>
      <c r="J34" s="97">
        <v>14296.41</v>
      </c>
      <c r="K34" s="75" t="str">
        <f t="shared" si="0"/>
        <v>00010503000010000110</v>
      </c>
      <c r="L34" s="65" t="s">
        <v>566</v>
      </c>
    </row>
    <row r="35" spans="1:12" s="55" customFormat="1" ht="15" x14ac:dyDescent="0.2">
      <c r="A35" s="53" t="s">
        <v>564</v>
      </c>
      <c r="B35" s="52" t="s">
        <v>6</v>
      </c>
      <c r="C35" s="98" t="s">
        <v>69</v>
      </c>
      <c r="D35" s="167" t="s">
        <v>567</v>
      </c>
      <c r="E35" s="207"/>
      <c r="F35" s="207"/>
      <c r="G35" s="208"/>
      <c r="H35" s="99">
        <v>17100</v>
      </c>
      <c r="I35" s="100">
        <v>2803.59</v>
      </c>
      <c r="J35" s="101">
        <f>IF(IF(H35="",0,H35)=0,0,(IF(H35&gt;0,IF(I35&gt;H35,0,H35-I35),IF(I35&gt;H35,H35-I35,0))))</f>
        <v>14296.41</v>
      </c>
      <c r="K35" s="76" t="str">
        <f t="shared" si="0"/>
        <v>00010503010010000110</v>
      </c>
      <c r="L35" s="54" t="str">
        <f>C35 &amp; D35 &amp; G35</f>
        <v>00010503010010000110</v>
      </c>
    </row>
    <row r="36" spans="1:12" ht="15" x14ac:dyDescent="0.2">
      <c r="A36" s="63" t="s">
        <v>568</v>
      </c>
      <c r="B36" s="64" t="s">
        <v>6</v>
      </c>
      <c r="C36" s="94" t="s">
        <v>69</v>
      </c>
      <c r="D36" s="200" t="s">
        <v>569</v>
      </c>
      <c r="E36" s="209"/>
      <c r="F36" s="209"/>
      <c r="G36" s="210"/>
      <c r="H36" s="95">
        <v>1558000</v>
      </c>
      <c r="I36" s="96">
        <v>545161.84</v>
      </c>
      <c r="J36" s="97">
        <v>1012838.16</v>
      </c>
      <c r="K36" s="75" t="str">
        <f t="shared" si="0"/>
        <v>00010600000000000000</v>
      </c>
      <c r="L36" s="65" t="s">
        <v>570</v>
      </c>
    </row>
    <row r="37" spans="1:12" ht="15" x14ac:dyDescent="0.2">
      <c r="A37" s="63" t="s">
        <v>571</v>
      </c>
      <c r="B37" s="64" t="s">
        <v>6</v>
      </c>
      <c r="C37" s="94" t="s">
        <v>69</v>
      </c>
      <c r="D37" s="200" t="s">
        <v>572</v>
      </c>
      <c r="E37" s="209"/>
      <c r="F37" s="209"/>
      <c r="G37" s="210"/>
      <c r="H37" s="95">
        <v>573000</v>
      </c>
      <c r="I37" s="96">
        <v>144426.44</v>
      </c>
      <c r="J37" s="97">
        <v>428573.56</v>
      </c>
      <c r="K37" s="75" t="str">
        <f t="shared" si="0"/>
        <v>00010601000000000110</v>
      </c>
      <c r="L37" s="65" t="s">
        <v>573</v>
      </c>
    </row>
    <row r="38" spans="1:12" s="55" customFormat="1" ht="33.75" x14ac:dyDescent="0.2">
      <c r="A38" s="53" t="s">
        <v>574</v>
      </c>
      <c r="B38" s="52" t="s">
        <v>6</v>
      </c>
      <c r="C38" s="98" t="s">
        <v>69</v>
      </c>
      <c r="D38" s="167" t="s">
        <v>575</v>
      </c>
      <c r="E38" s="207"/>
      <c r="F38" s="207"/>
      <c r="G38" s="208"/>
      <c r="H38" s="99">
        <v>573000</v>
      </c>
      <c r="I38" s="100">
        <v>144426.44</v>
      </c>
      <c r="J38" s="101">
        <f>IF(IF(H38="",0,H38)=0,0,(IF(H38&gt;0,IF(I38&gt;H38,0,H38-I38),IF(I38&gt;H38,H38-I38,0))))</f>
        <v>428573.56</v>
      </c>
      <c r="K38" s="76" t="str">
        <f t="shared" si="0"/>
        <v>00010601030100000110</v>
      </c>
      <c r="L38" s="54" t="str">
        <f>C38 &amp; D38 &amp; G38</f>
        <v>00010601030100000110</v>
      </c>
    </row>
    <row r="39" spans="1:12" ht="15" x14ac:dyDescent="0.2">
      <c r="A39" s="63" t="s">
        <v>576</v>
      </c>
      <c r="B39" s="64" t="s">
        <v>6</v>
      </c>
      <c r="C39" s="94" t="s">
        <v>69</v>
      </c>
      <c r="D39" s="200" t="s">
        <v>577</v>
      </c>
      <c r="E39" s="209"/>
      <c r="F39" s="209"/>
      <c r="G39" s="210"/>
      <c r="H39" s="95">
        <v>985000</v>
      </c>
      <c r="I39" s="96">
        <v>400735.4</v>
      </c>
      <c r="J39" s="97">
        <v>584264.6</v>
      </c>
      <c r="K39" s="75" t="str">
        <f t="shared" si="0"/>
        <v>00010606000000000110</v>
      </c>
      <c r="L39" s="65" t="s">
        <v>578</v>
      </c>
    </row>
    <row r="40" spans="1:12" ht="15" x14ac:dyDescent="0.2">
      <c r="A40" s="63" t="s">
        <v>579</v>
      </c>
      <c r="B40" s="64" t="s">
        <v>6</v>
      </c>
      <c r="C40" s="94" t="s">
        <v>69</v>
      </c>
      <c r="D40" s="200" t="s">
        <v>580</v>
      </c>
      <c r="E40" s="209"/>
      <c r="F40" s="209"/>
      <c r="G40" s="210"/>
      <c r="H40" s="95">
        <v>481400</v>
      </c>
      <c r="I40" s="96">
        <v>239766.96</v>
      </c>
      <c r="J40" s="97">
        <v>241633.04</v>
      </c>
      <c r="K40" s="75" t="str">
        <f t="shared" si="0"/>
        <v>00010606030000000110</v>
      </c>
      <c r="L40" s="65" t="s">
        <v>581</v>
      </c>
    </row>
    <row r="41" spans="1:12" s="55" customFormat="1" ht="22.5" x14ac:dyDescent="0.2">
      <c r="A41" s="53" t="s">
        <v>582</v>
      </c>
      <c r="B41" s="52" t="s">
        <v>6</v>
      </c>
      <c r="C41" s="98" t="s">
        <v>69</v>
      </c>
      <c r="D41" s="167" t="s">
        <v>583</v>
      </c>
      <c r="E41" s="207"/>
      <c r="F41" s="207"/>
      <c r="G41" s="208"/>
      <c r="H41" s="99">
        <v>481400</v>
      </c>
      <c r="I41" s="100">
        <v>239766.96</v>
      </c>
      <c r="J41" s="101">
        <f>IF(IF(H41="",0,H41)=0,0,(IF(H41&gt;0,IF(I41&gt;H41,0,H41-I41),IF(I41&gt;H41,H41-I41,0))))</f>
        <v>241633.04</v>
      </c>
      <c r="K41" s="76" t="str">
        <f t="shared" si="0"/>
        <v>00010606033100000110</v>
      </c>
      <c r="L41" s="54" t="str">
        <f>C41 &amp; D41 &amp; G41</f>
        <v>00010606033100000110</v>
      </c>
    </row>
    <row r="42" spans="1:12" ht="15" x14ac:dyDescent="0.2">
      <c r="A42" s="63" t="s">
        <v>584</v>
      </c>
      <c r="B42" s="64" t="s">
        <v>6</v>
      </c>
      <c r="C42" s="94" t="s">
        <v>69</v>
      </c>
      <c r="D42" s="200" t="s">
        <v>585</v>
      </c>
      <c r="E42" s="209"/>
      <c r="F42" s="209"/>
      <c r="G42" s="210"/>
      <c r="H42" s="95">
        <v>503600</v>
      </c>
      <c r="I42" s="96">
        <v>160968.44</v>
      </c>
      <c r="J42" s="97">
        <v>342631.56</v>
      </c>
      <c r="K42" s="75" t="str">
        <f t="shared" si="0"/>
        <v>00010606040000000110</v>
      </c>
      <c r="L42" s="65" t="s">
        <v>586</v>
      </c>
    </row>
    <row r="43" spans="1:12" s="55" customFormat="1" ht="33.75" x14ac:dyDescent="0.2">
      <c r="A43" s="53" t="s">
        <v>587</v>
      </c>
      <c r="B43" s="52" t="s">
        <v>6</v>
      </c>
      <c r="C43" s="98" t="s">
        <v>69</v>
      </c>
      <c r="D43" s="167" t="s">
        <v>588</v>
      </c>
      <c r="E43" s="207"/>
      <c r="F43" s="207"/>
      <c r="G43" s="208"/>
      <c r="H43" s="99">
        <v>503600</v>
      </c>
      <c r="I43" s="100">
        <v>160968.44</v>
      </c>
      <c r="J43" s="101">
        <f>IF(IF(H43="",0,H43)=0,0,(IF(H43&gt;0,IF(I43&gt;H43,0,H43-I43),IF(I43&gt;H43,H43-I43,0))))</f>
        <v>342631.56</v>
      </c>
      <c r="K43" s="76" t="str">
        <f t="shared" si="0"/>
        <v>00010606043100000110</v>
      </c>
      <c r="L43" s="54" t="str">
        <f>C43 &amp; D43 &amp; G43</f>
        <v>00010606043100000110</v>
      </c>
    </row>
    <row r="44" spans="1:12" ht="15" x14ac:dyDescent="0.2">
      <c r="A44" s="63" t="s">
        <v>589</v>
      </c>
      <c r="B44" s="64" t="s">
        <v>6</v>
      </c>
      <c r="C44" s="94" t="s">
        <v>69</v>
      </c>
      <c r="D44" s="200" t="s">
        <v>590</v>
      </c>
      <c r="E44" s="209"/>
      <c r="F44" s="209"/>
      <c r="G44" s="210"/>
      <c r="H44" s="95">
        <v>500</v>
      </c>
      <c r="I44" s="96">
        <v>200</v>
      </c>
      <c r="J44" s="97">
        <v>300</v>
      </c>
      <c r="K44" s="75" t="str">
        <f t="shared" si="0"/>
        <v>00010800000000000000</v>
      </c>
      <c r="L44" s="65" t="s">
        <v>591</v>
      </c>
    </row>
    <row r="45" spans="1:12" ht="33.75" x14ac:dyDescent="0.2">
      <c r="A45" s="63" t="s">
        <v>592</v>
      </c>
      <c r="B45" s="64" t="s">
        <v>6</v>
      </c>
      <c r="C45" s="94" t="s">
        <v>69</v>
      </c>
      <c r="D45" s="200" t="s">
        <v>593</v>
      </c>
      <c r="E45" s="209"/>
      <c r="F45" s="209"/>
      <c r="G45" s="210"/>
      <c r="H45" s="95">
        <v>500</v>
      </c>
      <c r="I45" s="96">
        <v>200</v>
      </c>
      <c r="J45" s="97">
        <v>300</v>
      </c>
      <c r="K45" s="75" t="str">
        <f t="shared" si="0"/>
        <v>00010804000010000110</v>
      </c>
      <c r="L45" s="65" t="s">
        <v>594</v>
      </c>
    </row>
    <row r="46" spans="1:12" s="55" customFormat="1" ht="56.25" x14ac:dyDescent="0.2">
      <c r="A46" s="53" t="s">
        <v>595</v>
      </c>
      <c r="B46" s="52" t="s">
        <v>6</v>
      </c>
      <c r="C46" s="98" t="s">
        <v>69</v>
      </c>
      <c r="D46" s="167" t="s">
        <v>596</v>
      </c>
      <c r="E46" s="207"/>
      <c r="F46" s="207"/>
      <c r="G46" s="208"/>
      <c r="H46" s="99">
        <v>500</v>
      </c>
      <c r="I46" s="100">
        <v>200</v>
      </c>
      <c r="J46" s="101">
        <f>IF(IF(H46="",0,H46)=0,0,(IF(H46&gt;0,IF(I46&gt;H46,0,H46-I46),IF(I46&gt;H46,H46-I46,0))))</f>
        <v>300</v>
      </c>
      <c r="K46" s="76" t="str">
        <f t="shared" si="0"/>
        <v>00010804020010000110</v>
      </c>
      <c r="L46" s="54" t="str">
        <f>C46 &amp; D46 &amp; G46</f>
        <v>00010804020010000110</v>
      </c>
    </row>
    <row r="47" spans="1:12" ht="33.75" x14ac:dyDescent="0.2">
      <c r="A47" s="63" t="s">
        <v>597</v>
      </c>
      <c r="B47" s="64" t="s">
        <v>6</v>
      </c>
      <c r="C47" s="94" t="s">
        <v>69</v>
      </c>
      <c r="D47" s="200" t="s">
        <v>598</v>
      </c>
      <c r="E47" s="209"/>
      <c r="F47" s="209"/>
      <c r="G47" s="210"/>
      <c r="H47" s="95">
        <v>71100</v>
      </c>
      <c r="I47" s="96">
        <v>69019.78</v>
      </c>
      <c r="J47" s="97">
        <v>2080.2199999999998</v>
      </c>
      <c r="K47" s="75" t="str">
        <f t="shared" si="0"/>
        <v>00011100000000000000</v>
      </c>
      <c r="L47" s="65" t="s">
        <v>599</v>
      </c>
    </row>
    <row r="48" spans="1:12" ht="67.5" x14ac:dyDescent="0.2">
      <c r="A48" s="63" t="s">
        <v>600</v>
      </c>
      <c r="B48" s="64" t="s">
        <v>6</v>
      </c>
      <c r="C48" s="94" t="s">
        <v>69</v>
      </c>
      <c r="D48" s="200" t="s">
        <v>601</v>
      </c>
      <c r="E48" s="209"/>
      <c r="F48" s="209"/>
      <c r="G48" s="210"/>
      <c r="H48" s="95">
        <v>71100</v>
      </c>
      <c r="I48" s="96">
        <v>69019.78</v>
      </c>
      <c r="J48" s="97">
        <v>2080.2199999999998</v>
      </c>
      <c r="K48" s="75" t="str">
        <f t="shared" si="0"/>
        <v>00011105000000000120</v>
      </c>
      <c r="L48" s="65" t="s">
        <v>602</v>
      </c>
    </row>
    <row r="49" spans="1:12" ht="67.5" x14ac:dyDescent="0.2">
      <c r="A49" s="63" t="s">
        <v>603</v>
      </c>
      <c r="B49" s="64" t="s">
        <v>6</v>
      </c>
      <c r="C49" s="94" t="s">
        <v>69</v>
      </c>
      <c r="D49" s="200" t="s">
        <v>604</v>
      </c>
      <c r="E49" s="209"/>
      <c r="F49" s="209"/>
      <c r="G49" s="210"/>
      <c r="H49" s="95">
        <v>71100</v>
      </c>
      <c r="I49" s="96">
        <v>69019.78</v>
      </c>
      <c r="J49" s="97">
        <v>2080.2199999999998</v>
      </c>
      <c r="K49" s="75" t="str">
        <f t="shared" ref="K49:K74" si="1">C49 &amp; D49 &amp; G49</f>
        <v>00011105020000000120</v>
      </c>
      <c r="L49" s="65" t="s">
        <v>605</v>
      </c>
    </row>
    <row r="50" spans="1:12" s="55" customFormat="1" ht="56.25" x14ac:dyDescent="0.2">
      <c r="A50" s="53" t="s">
        <v>606</v>
      </c>
      <c r="B50" s="52" t="s">
        <v>6</v>
      </c>
      <c r="C50" s="98" t="s">
        <v>69</v>
      </c>
      <c r="D50" s="167" t="s">
        <v>607</v>
      </c>
      <c r="E50" s="207"/>
      <c r="F50" s="207"/>
      <c r="G50" s="208"/>
      <c r="H50" s="99">
        <v>71100</v>
      </c>
      <c r="I50" s="100">
        <v>69019.78</v>
      </c>
      <c r="J50" s="101">
        <f>IF(IF(H50="",0,H50)=0,0,(IF(H50&gt;0,IF(I50&gt;H50,0,H50-I50),IF(I50&gt;H50,H50-I50,0))))</f>
        <v>2080.2199999999998</v>
      </c>
      <c r="K50" s="76" t="str">
        <f t="shared" si="1"/>
        <v>00011105025100000120</v>
      </c>
      <c r="L50" s="54" t="str">
        <f>C50 &amp; D50 &amp; G50</f>
        <v>00011105025100000120</v>
      </c>
    </row>
    <row r="51" spans="1:12" ht="15" x14ac:dyDescent="0.2">
      <c r="A51" s="63" t="s">
        <v>608</v>
      </c>
      <c r="B51" s="64" t="s">
        <v>6</v>
      </c>
      <c r="C51" s="94" t="s">
        <v>69</v>
      </c>
      <c r="D51" s="200" t="s">
        <v>609</v>
      </c>
      <c r="E51" s="209"/>
      <c r="F51" s="209"/>
      <c r="G51" s="210"/>
      <c r="H51" s="95">
        <v>0</v>
      </c>
      <c r="I51" s="96">
        <v>22470.34</v>
      </c>
      <c r="J51" s="97">
        <v>0</v>
      </c>
      <c r="K51" s="75" t="str">
        <f t="shared" si="1"/>
        <v>00011600000000000000</v>
      </c>
      <c r="L51" s="65" t="s">
        <v>610</v>
      </c>
    </row>
    <row r="52" spans="1:12" ht="90" x14ac:dyDescent="0.2">
      <c r="A52" s="63" t="s">
        <v>611</v>
      </c>
      <c r="B52" s="64" t="s">
        <v>6</v>
      </c>
      <c r="C52" s="94" t="s">
        <v>69</v>
      </c>
      <c r="D52" s="200" t="s">
        <v>612</v>
      </c>
      <c r="E52" s="209"/>
      <c r="F52" s="209"/>
      <c r="G52" s="210"/>
      <c r="H52" s="95">
        <v>0</v>
      </c>
      <c r="I52" s="96">
        <v>22470.34</v>
      </c>
      <c r="J52" s="97">
        <v>0</v>
      </c>
      <c r="K52" s="75" t="str">
        <f t="shared" si="1"/>
        <v>00011607000000000140</v>
      </c>
      <c r="L52" s="65" t="s">
        <v>613</v>
      </c>
    </row>
    <row r="53" spans="1:12" ht="45" x14ac:dyDescent="0.2">
      <c r="A53" s="63" t="s">
        <v>614</v>
      </c>
      <c r="B53" s="64" t="s">
        <v>6</v>
      </c>
      <c r="C53" s="94" t="s">
        <v>69</v>
      </c>
      <c r="D53" s="200" t="s">
        <v>615</v>
      </c>
      <c r="E53" s="209"/>
      <c r="F53" s="209"/>
      <c r="G53" s="210"/>
      <c r="H53" s="95">
        <v>0</v>
      </c>
      <c r="I53" s="96">
        <v>22470.34</v>
      </c>
      <c r="J53" s="97">
        <v>0</v>
      </c>
      <c r="K53" s="75" t="str">
        <f t="shared" si="1"/>
        <v>00011607010000000140</v>
      </c>
      <c r="L53" s="65" t="s">
        <v>616</v>
      </c>
    </row>
    <row r="54" spans="1:12" s="55" customFormat="1" ht="67.5" x14ac:dyDescent="0.2">
      <c r="A54" s="53" t="s">
        <v>617</v>
      </c>
      <c r="B54" s="52" t="s">
        <v>6</v>
      </c>
      <c r="C54" s="98" t="s">
        <v>69</v>
      </c>
      <c r="D54" s="167" t="s">
        <v>618</v>
      </c>
      <c r="E54" s="207"/>
      <c r="F54" s="207"/>
      <c r="G54" s="208"/>
      <c r="H54" s="99">
        <v>0</v>
      </c>
      <c r="I54" s="100">
        <v>22470.34</v>
      </c>
      <c r="J54" s="101">
        <f>IF(IF(H54="",0,H54)=0,0,(IF(H54&gt;0,IF(I54&gt;H54,0,H54-I54),IF(I54&gt;H54,H54-I54,0))))</f>
        <v>0</v>
      </c>
      <c r="K54" s="76" t="str">
        <f t="shared" si="1"/>
        <v>00011607010100000140</v>
      </c>
      <c r="L54" s="54" t="str">
        <f>C54 &amp; D54 &amp; G54</f>
        <v>00011607010100000140</v>
      </c>
    </row>
    <row r="55" spans="1:12" ht="15" x14ac:dyDescent="0.2">
      <c r="A55" s="63" t="s">
        <v>619</v>
      </c>
      <c r="B55" s="64" t="s">
        <v>6</v>
      </c>
      <c r="C55" s="94" t="s">
        <v>69</v>
      </c>
      <c r="D55" s="200" t="s">
        <v>620</v>
      </c>
      <c r="E55" s="209"/>
      <c r="F55" s="209"/>
      <c r="G55" s="210"/>
      <c r="H55" s="95">
        <v>11601570</v>
      </c>
      <c r="I55" s="96">
        <v>10297552.17</v>
      </c>
      <c r="J55" s="97">
        <v>1304017.83</v>
      </c>
      <c r="K55" s="75" t="str">
        <f t="shared" si="1"/>
        <v>00020000000000000000</v>
      </c>
      <c r="L55" s="65" t="s">
        <v>621</v>
      </c>
    </row>
    <row r="56" spans="1:12" ht="33.75" x14ac:dyDescent="0.2">
      <c r="A56" s="63" t="s">
        <v>622</v>
      </c>
      <c r="B56" s="64" t="s">
        <v>6</v>
      </c>
      <c r="C56" s="94" t="s">
        <v>69</v>
      </c>
      <c r="D56" s="200" t="s">
        <v>623</v>
      </c>
      <c r="E56" s="209"/>
      <c r="F56" s="209"/>
      <c r="G56" s="210"/>
      <c r="H56" s="95">
        <v>11601570</v>
      </c>
      <c r="I56" s="96">
        <v>10297552.17</v>
      </c>
      <c r="J56" s="97">
        <v>1304017.83</v>
      </c>
      <c r="K56" s="75" t="str">
        <f t="shared" si="1"/>
        <v>00020200000000000000</v>
      </c>
      <c r="L56" s="65" t="s">
        <v>624</v>
      </c>
    </row>
    <row r="57" spans="1:12" ht="22.5" x14ac:dyDescent="0.2">
      <c r="A57" s="63" t="s">
        <v>625</v>
      </c>
      <c r="B57" s="64" t="s">
        <v>6</v>
      </c>
      <c r="C57" s="94" t="s">
        <v>69</v>
      </c>
      <c r="D57" s="200" t="s">
        <v>626</v>
      </c>
      <c r="E57" s="209"/>
      <c r="F57" s="209"/>
      <c r="G57" s="210"/>
      <c r="H57" s="95">
        <v>7173000</v>
      </c>
      <c r="I57" s="96">
        <v>5978215.5</v>
      </c>
      <c r="J57" s="97">
        <v>1194784.5</v>
      </c>
      <c r="K57" s="75" t="str">
        <f t="shared" si="1"/>
        <v>00020210000000000150</v>
      </c>
      <c r="L57" s="65" t="s">
        <v>627</v>
      </c>
    </row>
    <row r="58" spans="1:12" ht="33.75" x14ac:dyDescent="0.2">
      <c r="A58" s="63" t="s">
        <v>628</v>
      </c>
      <c r="B58" s="64" t="s">
        <v>6</v>
      </c>
      <c r="C58" s="94" t="s">
        <v>69</v>
      </c>
      <c r="D58" s="200" t="s">
        <v>629</v>
      </c>
      <c r="E58" s="209"/>
      <c r="F58" s="209"/>
      <c r="G58" s="210"/>
      <c r="H58" s="95">
        <v>7173000</v>
      </c>
      <c r="I58" s="96">
        <v>5978215.5</v>
      </c>
      <c r="J58" s="97">
        <v>1194784.5</v>
      </c>
      <c r="K58" s="75" t="str">
        <f t="shared" si="1"/>
        <v>00020216001000000150</v>
      </c>
      <c r="L58" s="65" t="s">
        <v>630</v>
      </c>
    </row>
    <row r="59" spans="1:12" s="55" customFormat="1" ht="33.75" x14ac:dyDescent="0.2">
      <c r="A59" s="53" t="s">
        <v>631</v>
      </c>
      <c r="B59" s="52" t="s">
        <v>6</v>
      </c>
      <c r="C59" s="98" t="s">
        <v>69</v>
      </c>
      <c r="D59" s="167" t="s">
        <v>632</v>
      </c>
      <c r="E59" s="207"/>
      <c r="F59" s="207"/>
      <c r="G59" s="208"/>
      <c r="H59" s="99">
        <v>7173000</v>
      </c>
      <c r="I59" s="100">
        <v>5978215.5</v>
      </c>
      <c r="J59" s="101">
        <f>IF(IF(H59="",0,H59)=0,0,(IF(H59&gt;0,IF(I59&gt;H59,0,H59-I59),IF(I59&gt;H59,H59-I59,0))))</f>
        <v>1194784.5</v>
      </c>
      <c r="K59" s="76" t="str">
        <f t="shared" si="1"/>
        <v>00020216001100000150</v>
      </c>
      <c r="L59" s="54" t="str">
        <f>C59 &amp; D59 &amp; G59</f>
        <v>00020216001100000150</v>
      </c>
    </row>
    <row r="60" spans="1:12" ht="22.5" x14ac:dyDescent="0.2">
      <c r="A60" s="63" t="s">
        <v>633</v>
      </c>
      <c r="B60" s="64" t="s">
        <v>6</v>
      </c>
      <c r="C60" s="94" t="s">
        <v>69</v>
      </c>
      <c r="D60" s="200" t="s">
        <v>634</v>
      </c>
      <c r="E60" s="209"/>
      <c r="F60" s="209"/>
      <c r="G60" s="210"/>
      <c r="H60" s="95">
        <v>2102000</v>
      </c>
      <c r="I60" s="96">
        <v>2009222.67</v>
      </c>
      <c r="J60" s="97">
        <v>92777.33</v>
      </c>
      <c r="K60" s="75" t="str">
        <f t="shared" si="1"/>
        <v>00020220000000000150</v>
      </c>
      <c r="L60" s="65" t="s">
        <v>635</v>
      </c>
    </row>
    <row r="61" spans="1:12" ht="22.5" x14ac:dyDescent="0.2">
      <c r="A61" s="63" t="s">
        <v>636</v>
      </c>
      <c r="B61" s="64" t="s">
        <v>6</v>
      </c>
      <c r="C61" s="94" t="s">
        <v>69</v>
      </c>
      <c r="D61" s="200" t="s">
        <v>637</v>
      </c>
      <c r="E61" s="209"/>
      <c r="F61" s="209"/>
      <c r="G61" s="210"/>
      <c r="H61" s="95">
        <v>221000</v>
      </c>
      <c r="I61" s="96">
        <v>221000</v>
      </c>
      <c r="J61" s="97">
        <v>0</v>
      </c>
      <c r="K61" s="75" t="str">
        <f t="shared" si="1"/>
        <v>00020225576000000150</v>
      </c>
      <c r="L61" s="65" t="s">
        <v>638</v>
      </c>
    </row>
    <row r="62" spans="1:12" s="55" customFormat="1" ht="22.5" x14ac:dyDescent="0.2">
      <c r="A62" s="53" t="s">
        <v>639</v>
      </c>
      <c r="B62" s="52" t="s">
        <v>6</v>
      </c>
      <c r="C62" s="98" t="s">
        <v>69</v>
      </c>
      <c r="D62" s="167" t="s">
        <v>640</v>
      </c>
      <c r="E62" s="207"/>
      <c r="F62" s="207"/>
      <c r="G62" s="208"/>
      <c r="H62" s="99">
        <v>221000</v>
      </c>
      <c r="I62" s="100">
        <v>221000</v>
      </c>
      <c r="J62" s="101">
        <f>IF(IF(H62="",0,H62)=0,0,(IF(H62&gt;0,IF(I62&gt;H62,0,H62-I62),IF(I62&gt;H62,H62-I62,0))))</f>
        <v>0</v>
      </c>
      <c r="K62" s="76" t="str">
        <f t="shared" si="1"/>
        <v>00020225576100000150</v>
      </c>
      <c r="L62" s="54" t="str">
        <f>C62 &amp; D62 &amp; G62</f>
        <v>00020225576100000150</v>
      </c>
    </row>
    <row r="63" spans="1:12" ht="15" x14ac:dyDescent="0.2">
      <c r="A63" s="63" t="s">
        <v>641</v>
      </c>
      <c r="B63" s="64" t="s">
        <v>6</v>
      </c>
      <c r="C63" s="94" t="s">
        <v>69</v>
      </c>
      <c r="D63" s="200" t="s">
        <v>642</v>
      </c>
      <c r="E63" s="209"/>
      <c r="F63" s="209"/>
      <c r="G63" s="210"/>
      <c r="H63" s="95">
        <v>1881000</v>
      </c>
      <c r="I63" s="96">
        <v>1788222.67</v>
      </c>
      <c r="J63" s="97">
        <v>92777.33</v>
      </c>
      <c r="K63" s="75" t="str">
        <f t="shared" si="1"/>
        <v>00020229999000000150</v>
      </c>
      <c r="L63" s="65" t="s">
        <v>643</v>
      </c>
    </row>
    <row r="64" spans="1:12" s="55" customFormat="1" ht="15" x14ac:dyDescent="0.2">
      <c r="A64" s="53" t="s">
        <v>644</v>
      </c>
      <c r="B64" s="52" t="s">
        <v>6</v>
      </c>
      <c r="C64" s="98" t="s">
        <v>69</v>
      </c>
      <c r="D64" s="167" t="s">
        <v>645</v>
      </c>
      <c r="E64" s="207"/>
      <c r="F64" s="207"/>
      <c r="G64" s="208"/>
      <c r="H64" s="99">
        <v>1881000</v>
      </c>
      <c r="I64" s="100">
        <v>1788222.67</v>
      </c>
      <c r="J64" s="101">
        <f>IF(IF(H64="",0,H64)=0,0,(IF(H64&gt;0,IF(I64&gt;H64,0,H64-I64),IF(I64&gt;H64,H64-I64,0))))</f>
        <v>92777.33</v>
      </c>
      <c r="K64" s="76" t="str">
        <f t="shared" si="1"/>
        <v>00020229999100000150</v>
      </c>
      <c r="L64" s="54" t="str">
        <f>C64 &amp; D64 &amp; G64</f>
        <v>00020229999100000150</v>
      </c>
    </row>
    <row r="65" spans="1:12" ht="22.5" x14ac:dyDescent="0.2">
      <c r="A65" s="63" t="s">
        <v>646</v>
      </c>
      <c r="B65" s="64" t="s">
        <v>6</v>
      </c>
      <c r="C65" s="94" t="s">
        <v>69</v>
      </c>
      <c r="D65" s="200" t="s">
        <v>647</v>
      </c>
      <c r="E65" s="209"/>
      <c r="F65" s="209"/>
      <c r="G65" s="210"/>
      <c r="H65" s="95">
        <v>397700</v>
      </c>
      <c r="I65" s="96">
        <v>381244</v>
      </c>
      <c r="J65" s="97">
        <v>16456</v>
      </c>
      <c r="K65" s="75" t="str">
        <f t="shared" si="1"/>
        <v>00020230000000000150</v>
      </c>
      <c r="L65" s="65" t="s">
        <v>648</v>
      </c>
    </row>
    <row r="66" spans="1:12" ht="33.75" x14ac:dyDescent="0.2">
      <c r="A66" s="63" t="s">
        <v>649</v>
      </c>
      <c r="B66" s="64" t="s">
        <v>6</v>
      </c>
      <c r="C66" s="94" t="s">
        <v>69</v>
      </c>
      <c r="D66" s="200" t="s">
        <v>650</v>
      </c>
      <c r="E66" s="209"/>
      <c r="F66" s="209"/>
      <c r="G66" s="210"/>
      <c r="H66" s="95">
        <v>153200</v>
      </c>
      <c r="I66" s="96">
        <v>136744</v>
      </c>
      <c r="J66" s="97">
        <v>16456</v>
      </c>
      <c r="K66" s="75" t="str">
        <f t="shared" si="1"/>
        <v>00020230024000000150</v>
      </c>
      <c r="L66" s="65" t="s">
        <v>651</v>
      </c>
    </row>
    <row r="67" spans="1:12" s="55" customFormat="1" ht="33.75" x14ac:dyDescent="0.2">
      <c r="A67" s="53" t="s">
        <v>652</v>
      </c>
      <c r="B67" s="52" t="s">
        <v>6</v>
      </c>
      <c r="C67" s="98" t="s">
        <v>69</v>
      </c>
      <c r="D67" s="167" t="s">
        <v>653</v>
      </c>
      <c r="E67" s="207"/>
      <c r="F67" s="207"/>
      <c r="G67" s="208"/>
      <c r="H67" s="99">
        <v>153200</v>
      </c>
      <c r="I67" s="100">
        <v>136744</v>
      </c>
      <c r="J67" s="101">
        <f>IF(IF(H67="",0,H67)=0,0,(IF(H67&gt;0,IF(I67&gt;H67,0,H67-I67),IF(I67&gt;H67,H67-I67,0))))</f>
        <v>16456</v>
      </c>
      <c r="K67" s="76" t="str">
        <f t="shared" si="1"/>
        <v>00020230024100000150</v>
      </c>
      <c r="L67" s="54" t="str">
        <f>C67 &amp; D67 &amp; G67</f>
        <v>00020230024100000150</v>
      </c>
    </row>
    <row r="68" spans="1:12" ht="33.75" x14ac:dyDescent="0.2">
      <c r="A68" s="63" t="s">
        <v>654</v>
      </c>
      <c r="B68" s="64" t="s">
        <v>6</v>
      </c>
      <c r="C68" s="94" t="s">
        <v>69</v>
      </c>
      <c r="D68" s="200" t="s">
        <v>655</v>
      </c>
      <c r="E68" s="209"/>
      <c r="F68" s="209"/>
      <c r="G68" s="210"/>
      <c r="H68" s="95">
        <v>244500</v>
      </c>
      <c r="I68" s="96">
        <v>244500</v>
      </c>
      <c r="J68" s="97">
        <v>0</v>
      </c>
      <c r="K68" s="75" t="str">
        <f t="shared" si="1"/>
        <v>00020235118000000150</v>
      </c>
      <c r="L68" s="65" t="s">
        <v>656</v>
      </c>
    </row>
    <row r="69" spans="1:12" s="55" customFormat="1" ht="33.75" x14ac:dyDescent="0.2">
      <c r="A69" s="53" t="s">
        <v>657</v>
      </c>
      <c r="B69" s="52" t="s">
        <v>6</v>
      </c>
      <c r="C69" s="98" t="s">
        <v>69</v>
      </c>
      <c r="D69" s="167" t="s">
        <v>658</v>
      </c>
      <c r="E69" s="207"/>
      <c r="F69" s="207"/>
      <c r="G69" s="208"/>
      <c r="H69" s="99">
        <v>244500</v>
      </c>
      <c r="I69" s="100">
        <v>244500</v>
      </c>
      <c r="J69" s="101">
        <f>IF(IF(H69="",0,H69)=0,0,(IF(H69&gt;0,IF(I69&gt;H69,0,H69-I69),IF(I69&gt;H69,H69-I69,0))))</f>
        <v>0</v>
      </c>
      <c r="K69" s="76" t="str">
        <f t="shared" si="1"/>
        <v>00020235118100000150</v>
      </c>
      <c r="L69" s="54" t="str">
        <f>C69 &amp; D69 &amp; G69</f>
        <v>00020235118100000150</v>
      </c>
    </row>
    <row r="70" spans="1:12" ht="15" x14ac:dyDescent="0.2">
      <c r="A70" s="63" t="s">
        <v>210</v>
      </c>
      <c r="B70" s="64" t="s">
        <v>6</v>
      </c>
      <c r="C70" s="94" t="s">
        <v>69</v>
      </c>
      <c r="D70" s="200" t="s">
        <v>659</v>
      </c>
      <c r="E70" s="209"/>
      <c r="F70" s="209"/>
      <c r="G70" s="210"/>
      <c r="H70" s="95">
        <v>1928870</v>
      </c>
      <c r="I70" s="96">
        <v>1928870</v>
      </c>
      <c r="J70" s="97">
        <v>0</v>
      </c>
      <c r="K70" s="75" t="str">
        <f t="shared" si="1"/>
        <v>00020240000000000150</v>
      </c>
      <c r="L70" s="65" t="s">
        <v>660</v>
      </c>
    </row>
    <row r="71" spans="1:12" ht="45" x14ac:dyDescent="0.2">
      <c r="A71" s="63" t="s">
        <v>661</v>
      </c>
      <c r="B71" s="64" t="s">
        <v>6</v>
      </c>
      <c r="C71" s="94" t="s">
        <v>69</v>
      </c>
      <c r="D71" s="200" t="s">
        <v>662</v>
      </c>
      <c r="E71" s="209"/>
      <c r="F71" s="209"/>
      <c r="G71" s="210"/>
      <c r="H71" s="95">
        <v>1469070</v>
      </c>
      <c r="I71" s="96">
        <v>1469070</v>
      </c>
      <c r="J71" s="97">
        <v>0</v>
      </c>
      <c r="K71" s="75" t="str">
        <f t="shared" si="1"/>
        <v>00020240014000000150</v>
      </c>
      <c r="L71" s="65" t="s">
        <v>663</v>
      </c>
    </row>
    <row r="72" spans="1:12" s="55" customFormat="1" ht="56.25" x14ac:dyDescent="0.2">
      <c r="A72" s="53" t="s">
        <v>664</v>
      </c>
      <c r="B72" s="52" t="s">
        <v>6</v>
      </c>
      <c r="C72" s="98" t="s">
        <v>69</v>
      </c>
      <c r="D72" s="167" t="s">
        <v>665</v>
      </c>
      <c r="E72" s="207"/>
      <c r="F72" s="207"/>
      <c r="G72" s="208"/>
      <c r="H72" s="99">
        <v>1469070</v>
      </c>
      <c r="I72" s="100">
        <v>1469070</v>
      </c>
      <c r="J72" s="101">
        <f>IF(IF(H72="",0,H72)=0,0,(IF(H72&gt;0,IF(I72&gt;H72,0,H72-I72),IF(I72&gt;H72,H72-I72,0))))</f>
        <v>0</v>
      </c>
      <c r="K72" s="76" t="str">
        <f t="shared" si="1"/>
        <v>00020240014100000150</v>
      </c>
      <c r="L72" s="54" t="str">
        <f>C72 &amp; D72 &amp; G72</f>
        <v>00020240014100000150</v>
      </c>
    </row>
    <row r="73" spans="1:12" ht="22.5" x14ac:dyDescent="0.2">
      <c r="A73" s="63" t="s">
        <v>666</v>
      </c>
      <c r="B73" s="64" t="s">
        <v>6</v>
      </c>
      <c r="C73" s="94" t="s">
        <v>69</v>
      </c>
      <c r="D73" s="200" t="s">
        <v>667</v>
      </c>
      <c r="E73" s="209"/>
      <c r="F73" s="209"/>
      <c r="G73" s="210"/>
      <c r="H73" s="95">
        <v>459800</v>
      </c>
      <c r="I73" s="96">
        <v>459800</v>
      </c>
      <c r="J73" s="97">
        <v>0</v>
      </c>
      <c r="K73" s="75" t="str">
        <f t="shared" si="1"/>
        <v>00020249999000000150</v>
      </c>
      <c r="L73" s="65" t="s">
        <v>668</v>
      </c>
    </row>
    <row r="74" spans="1:12" s="55" customFormat="1" ht="22.5" x14ac:dyDescent="0.2">
      <c r="A74" s="53" t="s">
        <v>669</v>
      </c>
      <c r="B74" s="52" t="s">
        <v>6</v>
      </c>
      <c r="C74" s="98" t="s">
        <v>69</v>
      </c>
      <c r="D74" s="167" t="s">
        <v>670</v>
      </c>
      <c r="E74" s="207"/>
      <c r="F74" s="207"/>
      <c r="G74" s="208"/>
      <c r="H74" s="99">
        <v>459800</v>
      </c>
      <c r="I74" s="100">
        <v>459800</v>
      </c>
      <c r="J74" s="101">
        <f>IF(IF(H74="",0,H74)=0,0,(IF(H74&gt;0,IF(I74&gt;H74,0,H74-I74),IF(I74&gt;H74,H74-I74,0))))</f>
        <v>0</v>
      </c>
      <c r="K74" s="76" t="str">
        <f t="shared" si="1"/>
        <v>00020249999100000150</v>
      </c>
      <c r="L74" s="54" t="str">
        <f>C74 &amp; D74 &amp; G74</f>
        <v>00020249999100000150</v>
      </c>
    </row>
    <row r="75" spans="1:12" ht="3.75" hidden="1" customHeight="1" thickBot="1" x14ac:dyDescent="0.25">
      <c r="A75" s="14"/>
      <c r="B75" s="26"/>
      <c r="C75" s="18"/>
      <c r="D75" s="27"/>
      <c r="E75" s="27"/>
      <c r="F75" s="27"/>
      <c r="G75" s="27"/>
      <c r="H75" s="32"/>
      <c r="I75" s="33"/>
      <c r="J75" s="42"/>
      <c r="K75" s="73"/>
    </row>
    <row r="76" spans="1:12" x14ac:dyDescent="0.2">
      <c r="A76" s="19"/>
      <c r="B76" s="20"/>
      <c r="C76" s="21"/>
      <c r="D76" s="21"/>
      <c r="E76" s="21"/>
      <c r="F76" s="21"/>
      <c r="G76" s="21"/>
      <c r="H76" s="22"/>
      <c r="I76" s="22"/>
      <c r="J76" s="21"/>
      <c r="K76" s="21"/>
    </row>
    <row r="77" spans="1:12" ht="12.75" customHeight="1" x14ac:dyDescent="0.25">
      <c r="A77" s="196" t="s">
        <v>24</v>
      </c>
      <c r="B77" s="196"/>
      <c r="C77" s="196"/>
      <c r="D77" s="196"/>
      <c r="E77" s="196"/>
      <c r="F77" s="196"/>
      <c r="G77" s="196"/>
      <c r="H77" s="196"/>
      <c r="I77" s="196"/>
      <c r="J77" s="196"/>
      <c r="K77" s="70"/>
    </row>
    <row r="78" spans="1:12" x14ac:dyDescent="0.2">
      <c r="A78" s="8"/>
      <c r="B78" s="8"/>
      <c r="C78" s="9"/>
      <c r="D78" s="9"/>
      <c r="E78" s="9"/>
      <c r="F78" s="9"/>
      <c r="G78" s="9"/>
      <c r="H78" s="10"/>
      <c r="I78" s="10"/>
      <c r="J78" s="31" t="s">
        <v>20</v>
      </c>
      <c r="K78" s="31"/>
    </row>
    <row r="79" spans="1:12" ht="12.75" customHeight="1" x14ac:dyDescent="0.2">
      <c r="A79" s="152" t="s">
        <v>38</v>
      </c>
      <c r="B79" s="152" t="s">
        <v>39</v>
      </c>
      <c r="C79" s="158" t="s">
        <v>43</v>
      </c>
      <c r="D79" s="159"/>
      <c r="E79" s="159"/>
      <c r="F79" s="159"/>
      <c r="G79" s="160"/>
      <c r="H79" s="152" t="s">
        <v>41</v>
      </c>
      <c r="I79" s="152" t="s">
        <v>23</v>
      </c>
      <c r="J79" s="152" t="s">
        <v>42</v>
      </c>
      <c r="K79" s="71"/>
    </row>
    <row r="80" spans="1:12" x14ac:dyDescent="0.2">
      <c r="A80" s="153"/>
      <c r="B80" s="153"/>
      <c r="C80" s="161"/>
      <c r="D80" s="162"/>
      <c r="E80" s="162"/>
      <c r="F80" s="162"/>
      <c r="G80" s="163"/>
      <c r="H80" s="153"/>
      <c r="I80" s="153"/>
      <c r="J80" s="153"/>
      <c r="K80" s="71"/>
    </row>
    <row r="81" spans="1:12" x14ac:dyDescent="0.2">
      <c r="A81" s="154"/>
      <c r="B81" s="154"/>
      <c r="C81" s="164"/>
      <c r="D81" s="165"/>
      <c r="E81" s="165"/>
      <c r="F81" s="165"/>
      <c r="G81" s="166"/>
      <c r="H81" s="154"/>
      <c r="I81" s="154"/>
      <c r="J81" s="154"/>
      <c r="K81" s="71"/>
    </row>
    <row r="82" spans="1:12" ht="13.5" thickBot="1" x14ac:dyDescent="0.25">
      <c r="A82" s="45">
        <v>1</v>
      </c>
      <c r="B82" s="12">
        <v>2</v>
      </c>
      <c r="C82" s="184">
        <v>3</v>
      </c>
      <c r="D82" s="185"/>
      <c r="E82" s="185"/>
      <c r="F82" s="185"/>
      <c r="G82" s="186"/>
      <c r="H82" s="13" t="s">
        <v>2</v>
      </c>
      <c r="I82" s="13" t="s">
        <v>25</v>
      </c>
      <c r="J82" s="13" t="s">
        <v>26</v>
      </c>
      <c r="K82" s="72"/>
    </row>
    <row r="83" spans="1:12" ht="15" x14ac:dyDescent="0.2">
      <c r="A83" s="46" t="s">
        <v>5</v>
      </c>
      <c r="B83" s="34" t="s">
        <v>7</v>
      </c>
      <c r="C83" s="155" t="s">
        <v>17</v>
      </c>
      <c r="D83" s="156"/>
      <c r="E83" s="156"/>
      <c r="F83" s="156"/>
      <c r="G83" s="157"/>
      <c r="H83" s="89">
        <v>17067437.489999998</v>
      </c>
      <c r="I83" s="89">
        <v>11208292.859999999</v>
      </c>
      <c r="J83" s="90">
        <v>5859144.6299999999</v>
      </c>
    </row>
    <row r="84" spans="1:12" ht="12.75" customHeight="1" x14ac:dyDescent="0.2">
      <c r="A84" s="48" t="s">
        <v>4</v>
      </c>
      <c r="B84" s="41"/>
      <c r="C84" s="197"/>
      <c r="D84" s="198"/>
      <c r="E84" s="198"/>
      <c r="F84" s="198"/>
      <c r="G84" s="199"/>
      <c r="H84" s="102"/>
      <c r="I84" s="103"/>
      <c r="J84" s="104"/>
    </row>
    <row r="85" spans="1:12" ht="15" x14ac:dyDescent="0.2">
      <c r="A85" s="63" t="s">
        <v>91</v>
      </c>
      <c r="B85" s="64" t="s">
        <v>7</v>
      </c>
      <c r="C85" s="94" t="s">
        <v>69</v>
      </c>
      <c r="D85" s="105" t="s">
        <v>94</v>
      </c>
      <c r="E85" s="200" t="s">
        <v>93</v>
      </c>
      <c r="F85" s="201"/>
      <c r="G85" s="106" t="s">
        <v>69</v>
      </c>
      <c r="H85" s="95">
        <v>6205390</v>
      </c>
      <c r="I85" s="96">
        <v>4466094.74</v>
      </c>
      <c r="J85" s="97">
        <v>1739295.26</v>
      </c>
      <c r="K85" s="75" t="str">
        <f t="shared" ref="K85:K148" si="2">C85 &amp; D85 &amp;E85 &amp; F85 &amp; G85</f>
        <v>00001000000000000000</v>
      </c>
      <c r="L85" s="66" t="s">
        <v>92</v>
      </c>
    </row>
    <row r="86" spans="1:12" ht="22.5" x14ac:dyDescent="0.2">
      <c r="A86" s="63" t="s">
        <v>95</v>
      </c>
      <c r="B86" s="64" t="s">
        <v>7</v>
      </c>
      <c r="C86" s="94" t="s">
        <v>69</v>
      </c>
      <c r="D86" s="105" t="s">
        <v>97</v>
      </c>
      <c r="E86" s="200" t="s">
        <v>93</v>
      </c>
      <c r="F86" s="201"/>
      <c r="G86" s="106" t="s">
        <v>69</v>
      </c>
      <c r="H86" s="95">
        <v>717800</v>
      </c>
      <c r="I86" s="96">
        <v>579096.30000000005</v>
      </c>
      <c r="J86" s="97">
        <v>138703.70000000001</v>
      </c>
      <c r="K86" s="75" t="str">
        <f t="shared" si="2"/>
        <v>00001020000000000000</v>
      </c>
      <c r="L86" s="66" t="s">
        <v>96</v>
      </c>
    </row>
    <row r="87" spans="1:12" ht="45" x14ac:dyDescent="0.2">
      <c r="A87" s="63" t="s">
        <v>98</v>
      </c>
      <c r="B87" s="64" t="s">
        <v>7</v>
      </c>
      <c r="C87" s="94" t="s">
        <v>69</v>
      </c>
      <c r="D87" s="105" t="s">
        <v>97</v>
      </c>
      <c r="E87" s="200" t="s">
        <v>100</v>
      </c>
      <c r="F87" s="201"/>
      <c r="G87" s="106" t="s">
        <v>69</v>
      </c>
      <c r="H87" s="95">
        <v>717800</v>
      </c>
      <c r="I87" s="96">
        <v>579096.30000000005</v>
      </c>
      <c r="J87" s="97">
        <v>138703.70000000001</v>
      </c>
      <c r="K87" s="75" t="str">
        <f t="shared" si="2"/>
        <v>00001029200000000000</v>
      </c>
      <c r="L87" s="66" t="s">
        <v>99</v>
      </c>
    </row>
    <row r="88" spans="1:12" ht="15" x14ac:dyDescent="0.2">
      <c r="A88" s="63" t="s">
        <v>101</v>
      </c>
      <c r="B88" s="64" t="s">
        <v>7</v>
      </c>
      <c r="C88" s="94" t="s">
        <v>69</v>
      </c>
      <c r="D88" s="105" t="s">
        <v>97</v>
      </c>
      <c r="E88" s="200" t="s">
        <v>103</v>
      </c>
      <c r="F88" s="201"/>
      <c r="G88" s="106" t="s">
        <v>69</v>
      </c>
      <c r="H88" s="95">
        <v>717800</v>
      </c>
      <c r="I88" s="96">
        <v>579096.30000000005</v>
      </c>
      <c r="J88" s="97">
        <v>138703.70000000001</v>
      </c>
      <c r="K88" s="75" t="str">
        <f t="shared" si="2"/>
        <v>00001029210000000000</v>
      </c>
      <c r="L88" s="66" t="s">
        <v>102</v>
      </c>
    </row>
    <row r="89" spans="1:12" ht="15" x14ac:dyDescent="0.2">
      <c r="A89" s="63" t="s">
        <v>104</v>
      </c>
      <c r="B89" s="64" t="s">
        <v>7</v>
      </c>
      <c r="C89" s="94" t="s">
        <v>69</v>
      </c>
      <c r="D89" s="105" t="s">
        <v>97</v>
      </c>
      <c r="E89" s="200" t="s">
        <v>106</v>
      </c>
      <c r="F89" s="201"/>
      <c r="G89" s="106" t="s">
        <v>69</v>
      </c>
      <c r="H89" s="95">
        <v>717800</v>
      </c>
      <c r="I89" s="96">
        <v>579096.30000000005</v>
      </c>
      <c r="J89" s="97">
        <v>138703.70000000001</v>
      </c>
      <c r="K89" s="75" t="str">
        <f t="shared" si="2"/>
        <v>00001029210001000000</v>
      </c>
      <c r="L89" s="66" t="s">
        <v>105</v>
      </c>
    </row>
    <row r="90" spans="1:12" ht="56.25" x14ac:dyDescent="0.2">
      <c r="A90" s="63" t="s">
        <v>107</v>
      </c>
      <c r="B90" s="64" t="s">
        <v>7</v>
      </c>
      <c r="C90" s="94" t="s">
        <v>69</v>
      </c>
      <c r="D90" s="105" t="s">
        <v>97</v>
      </c>
      <c r="E90" s="200" t="s">
        <v>106</v>
      </c>
      <c r="F90" s="201"/>
      <c r="G90" s="106" t="s">
        <v>109</v>
      </c>
      <c r="H90" s="95">
        <v>717800</v>
      </c>
      <c r="I90" s="96">
        <v>579096.30000000005</v>
      </c>
      <c r="J90" s="97">
        <v>138703.70000000001</v>
      </c>
      <c r="K90" s="75" t="str">
        <f t="shared" si="2"/>
        <v>00001029210001000100</v>
      </c>
      <c r="L90" s="66" t="s">
        <v>108</v>
      </c>
    </row>
    <row r="91" spans="1:12" ht="22.5" x14ac:dyDescent="0.2">
      <c r="A91" s="63" t="s">
        <v>110</v>
      </c>
      <c r="B91" s="64" t="s">
        <v>7</v>
      </c>
      <c r="C91" s="94" t="s">
        <v>69</v>
      </c>
      <c r="D91" s="105" t="s">
        <v>97</v>
      </c>
      <c r="E91" s="200" t="s">
        <v>106</v>
      </c>
      <c r="F91" s="201"/>
      <c r="G91" s="106" t="s">
        <v>112</v>
      </c>
      <c r="H91" s="95">
        <v>717800</v>
      </c>
      <c r="I91" s="96">
        <v>579096.30000000005</v>
      </c>
      <c r="J91" s="97">
        <v>138703.70000000001</v>
      </c>
      <c r="K91" s="75" t="str">
        <f t="shared" si="2"/>
        <v>00001029210001000120</v>
      </c>
      <c r="L91" s="66" t="s">
        <v>111</v>
      </c>
    </row>
    <row r="92" spans="1:12" s="55" customFormat="1" ht="22.5" x14ac:dyDescent="0.2">
      <c r="A92" s="53" t="s">
        <v>113</v>
      </c>
      <c r="B92" s="52" t="s">
        <v>7</v>
      </c>
      <c r="C92" s="98" t="s">
        <v>69</v>
      </c>
      <c r="D92" s="107" t="s">
        <v>97</v>
      </c>
      <c r="E92" s="167" t="s">
        <v>106</v>
      </c>
      <c r="F92" s="168"/>
      <c r="G92" s="108" t="s">
        <v>114</v>
      </c>
      <c r="H92" s="99">
        <v>520500</v>
      </c>
      <c r="I92" s="100">
        <v>418846.61</v>
      </c>
      <c r="J92" s="101">
        <f>IF(IF(H92="",0,H92)=0,0,(IF(H92&gt;0,IF(I92&gt;H92,0,H92-I92),IF(I92&gt;H92,H92-I92,0))))</f>
        <v>101653.39</v>
      </c>
      <c r="K92" s="75" t="str">
        <f t="shared" si="2"/>
        <v>00001029210001000121</v>
      </c>
      <c r="L92" s="54" t="str">
        <f>C92 &amp; D92 &amp;E92 &amp; F92 &amp; G92</f>
        <v>00001029210001000121</v>
      </c>
    </row>
    <row r="93" spans="1:12" s="55" customFormat="1" ht="33.75" x14ac:dyDescent="0.2">
      <c r="A93" s="53" t="s">
        <v>115</v>
      </c>
      <c r="B93" s="52" t="s">
        <v>7</v>
      </c>
      <c r="C93" s="98" t="s">
        <v>69</v>
      </c>
      <c r="D93" s="107" t="s">
        <v>97</v>
      </c>
      <c r="E93" s="167" t="s">
        <v>106</v>
      </c>
      <c r="F93" s="168"/>
      <c r="G93" s="108" t="s">
        <v>116</v>
      </c>
      <c r="H93" s="99">
        <v>40100</v>
      </c>
      <c r="I93" s="100">
        <v>40100</v>
      </c>
      <c r="J93" s="101">
        <f>IF(IF(H93="",0,H93)=0,0,(IF(H93&gt;0,IF(I93&gt;H93,0,H93-I93),IF(I93&gt;H93,H93-I93,0))))</f>
        <v>0</v>
      </c>
      <c r="K93" s="75" t="str">
        <f t="shared" si="2"/>
        <v>00001029210001000122</v>
      </c>
      <c r="L93" s="54" t="str">
        <f>C93 &amp; D93 &amp;E93 &amp; F93 &amp; G93</f>
        <v>00001029210001000122</v>
      </c>
    </row>
    <row r="94" spans="1:12" s="55" customFormat="1" ht="33.75" x14ac:dyDescent="0.2">
      <c r="A94" s="53" t="s">
        <v>117</v>
      </c>
      <c r="B94" s="52" t="s">
        <v>7</v>
      </c>
      <c r="C94" s="98" t="s">
        <v>69</v>
      </c>
      <c r="D94" s="107" t="s">
        <v>97</v>
      </c>
      <c r="E94" s="167" t="s">
        <v>106</v>
      </c>
      <c r="F94" s="168"/>
      <c r="G94" s="108" t="s">
        <v>118</v>
      </c>
      <c r="H94" s="99">
        <v>157200</v>
      </c>
      <c r="I94" s="100">
        <v>120149.69</v>
      </c>
      <c r="J94" s="101">
        <f>IF(IF(H94="",0,H94)=0,0,(IF(H94&gt;0,IF(I94&gt;H94,0,H94-I94),IF(I94&gt;H94,H94-I94,0))))</f>
        <v>37050.31</v>
      </c>
      <c r="K94" s="75" t="str">
        <f t="shared" si="2"/>
        <v>00001029210001000129</v>
      </c>
      <c r="L94" s="54" t="str">
        <f>C94 &amp; D94 &amp;E94 &amp; F94 &amp; G94</f>
        <v>00001029210001000129</v>
      </c>
    </row>
    <row r="95" spans="1:12" ht="45" x14ac:dyDescent="0.2">
      <c r="A95" s="63" t="s">
        <v>119</v>
      </c>
      <c r="B95" s="64" t="s">
        <v>7</v>
      </c>
      <c r="C95" s="94" t="s">
        <v>69</v>
      </c>
      <c r="D95" s="105" t="s">
        <v>121</v>
      </c>
      <c r="E95" s="200" t="s">
        <v>93</v>
      </c>
      <c r="F95" s="201"/>
      <c r="G95" s="106" t="s">
        <v>69</v>
      </c>
      <c r="H95" s="95">
        <v>4879114</v>
      </c>
      <c r="I95" s="96">
        <v>3405662.44</v>
      </c>
      <c r="J95" s="97">
        <v>1473451.56</v>
      </c>
      <c r="K95" s="75" t="str">
        <f t="shared" si="2"/>
        <v>00001040000000000000</v>
      </c>
      <c r="L95" s="66" t="s">
        <v>120</v>
      </c>
    </row>
    <row r="96" spans="1:12" ht="45" x14ac:dyDescent="0.2">
      <c r="A96" s="63" t="s">
        <v>98</v>
      </c>
      <c r="B96" s="64" t="s">
        <v>7</v>
      </c>
      <c r="C96" s="94" t="s">
        <v>69</v>
      </c>
      <c r="D96" s="105" t="s">
        <v>121</v>
      </c>
      <c r="E96" s="200" t="s">
        <v>100</v>
      </c>
      <c r="F96" s="201"/>
      <c r="G96" s="106" t="s">
        <v>69</v>
      </c>
      <c r="H96" s="95">
        <v>4879114</v>
      </c>
      <c r="I96" s="96">
        <v>3405662.44</v>
      </c>
      <c r="J96" s="97">
        <v>1473451.56</v>
      </c>
      <c r="K96" s="75" t="str">
        <f t="shared" si="2"/>
        <v>00001049200000000000</v>
      </c>
      <c r="L96" s="66" t="s">
        <v>122</v>
      </c>
    </row>
    <row r="97" spans="1:12" ht="15" x14ac:dyDescent="0.2">
      <c r="A97" s="63" t="s">
        <v>123</v>
      </c>
      <c r="B97" s="64" t="s">
        <v>7</v>
      </c>
      <c r="C97" s="94" t="s">
        <v>69</v>
      </c>
      <c r="D97" s="105" t="s">
        <v>121</v>
      </c>
      <c r="E97" s="200" t="s">
        <v>125</v>
      </c>
      <c r="F97" s="201"/>
      <c r="G97" s="106" t="s">
        <v>69</v>
      </c>
      <c r="H97" s="95">
        <v>4879114</v>
      </c>
      <c r="I97" s="96">
        <v>3405662.44</v>
      </c>
      <c r="J97" s="97">
        <v>1473451.56</v>
      </c>
      <c r="K97" s="75" t="str">
        <f t="shared" si="2"/>
        <v>00001049220000000000</v>
      </c>
      <c r="L97" s="66" t="s">
        <v>124</v>
      </c>
    </row>
    <row r="98" spans="1:12" ht="15" x14ac:dyDescent="0.2">
      <c r="A98" s="63" t="s">
        <v>104</v>
      </c>
      <c r="B98" s="64" t="s">
        <v>7</v>
      </c>
      <c r="C98" s="94" t="s">
        <v>69</v>
      </c>
      <c r="D98" s="105" t="s">
        <v>121</v>
      </c>
      <c r="E98" s="200" t="s">
        <v>127</v>
      </c>
      <c r="F98" s="201"/>
      <c r="G98" s="106" t="s">
        <v>69</v>
      </c>
      <c r="H98" s="95">
        <v>4456844</v>
      </c>
      <c r="I98" s="96">
        <v>3075765.61</v>
      </c>
      <c r="J98" s="97">
        <v>1381078.39</v>
      </c>
      <c r="K98" s="75" t="str">
        <f t="shared" si="2"/>
        <v>00001049220001000000</v>
      </c>
      <c r="L98" s="66" t="s">
        <v>126</v>
      </c>
    </row>
    <row r="99" spans="1:12" ht="56.25" x14ac:dyDescent="0.2">
      <c r="A99" s="63" t="s">
        <v>107</v>
      </c>
      <c r="B99" s="64" t="s">
        <v>7</v>
      </c>
      <c r="C99" s="94" t="s">
        <v>69</v>
      </c>
      <c r="D99" s="105" t="s">
        <v>121</v>
      </c>
      <c r="E99" s="200" t="s">
        <v>127</v>
      </c>
      <c r="F99" s="201"/>
      <c r="G99" s="106" t="s">
        <v>109</v>
      </c>
      <c r="H99" s="95">
        <v>3145300</v>
      </c>
      <c r="I99" s="96">
        <v>2451078.2599999998</v>
      </c>
      <c r="J99" s="97">
        <v>694221.74</v>
      </c>
      <c r="K99" s="75" t="str">
        <f t="shared" si="2"/>
        <v>00001049220001000100</v>
      </c>
      <c r="L99" s="66" t="s">
        <v>128</v>
      </c>
    </row>
    <row r="100" spans="1:12" ht="22.5" x14ac:dyDescent="0.2">
      <c r="A100" s="63" t="s">
        <v>110</v>
      </c>
      <c r="B100" s="64" t="s">
        <v>7</v>
      </c>
      <c r="C100" s="94" t="s">
        <v>69</v>
      </c>
      <c r="D100" s="105" t="s">
        <v>121</v>
      </c>
      <c r="E100" s="200" t="s">
        <v>127</v>
      </c>
      <c r="F100" s="201"/>
      <c r="G100" s="106" t="s">
        <v>112</v>
      </c>
      <c r="H100" s="95">
        <v>3145300</v>
      </c>
      <c r="I100" s="96">
        <v>2451078.2599999998</v>
      </c>
      <c r="J100" s="97">
        <v>694221.74</v>
      </c>
      <c r="K100" s="75" t="str">
        <f t="shared" si="2"/>
        <v>00001049220001000120</v>
      </c>
      <c r="L100" s="66" t="s">
        <v>129</v>
      </c>
    </row>
    <row r="101" spans="1:12" s="55" customFormat="1" ht="22.5" x14ac:dyDescent="0.2">
      <c r="A101" s="53" t="s">
        <v>113</v>
      </c>
      <c r="B101" s="52" t="s">
        <v>7</v>
      </c>
      <c r="C101" s="98" t="s">
        <v>69</v>
      </c>
      <c r="D101" s="107" t="s">
        <v>121</v>
      </c>
      <c r="E101" s="167" t="s">
        <v>127</v>
      </c>
      <c r="F101" s="168"/>
      <c r="G101" s="108" t="s">
        <v>114</v>
      </c>
      <c r="H101" s="99">
        <v>2307450</v>
      </c>
      <c r="I101" s="100">
        <v>1806932.8</v>
      </c>
      <c r="J101" s="101">
        <f>IF(IF(H101="",0,H101)=0,0,(IF(H101&gt;0,IF(I101&gt;H101,0,H101-I101),IF(I101&gt;H101,H101-I101,0))))</f>
        <v>500517.2</v>
      </c>
      <c r="K101" s="75" t="str">
        <f t="shared" si="2"/>
        <v>00001049220001000121</v>
      </c>
      <c r="L101" s="54" t="str">
        <f>C101 &amp; D101 &amp;E101 &amp; F101 &amp; G101</f>
        <v>00001049220001000121</v>
      </c>
    </row>
    <row r="102" spans="1:12" s="55" customFormat="1" ht="33.75" x14ac:dyDescent="0.2">
      <c r="A102" s="53" t="s">
        <v>115</v>
      </c>
      <c r="B102" s="52" t="s">
        <v>7</v>
      </c>
      <c r="C102" s="98" t="s">
        <v>69</v>
      </c>
      <c r="D102" s="107" t="s">
        <v>121</v>
      </c>
      <c r="E102" s="167" t="s">
        <v>127</v>
      </c>
      <c r="F102" s="168"/>
      <c r="G102" s="108" t="s">
        <v>116</v>
      </c>
      <c r="H102" s="99">
        <v>141000</v>
      </c>
      <c r="I102" s="100">
        <v>141000</v>
      </c>
      <c r="J102" s="101">
        <f>IF(IF(H102="",0,H102)=0,0,(IF(H102&gt;0,IF(I102&gt;H102,0,H102-I102),IF(I102&gt;H102,H102-I102,0))))</f>
        <v>0</v>
      </c>
      <c r="K102" s="75" t="str">
        <f t="shared" si="2"/>
        <v>00001049220001000122</v>
      </c>
      <c r="L102" s="54" t="str">
        <f>C102 &amp; D102 &amp;E102 &amp; F102 &amp; G102</f>
        <v>00001049220001000122</v>
      </c>
    </row>
    <row r="103" spans="1:12" s="55" customFormat="1" ht="33.75" x14ac:dyDescent="0.2">
      <c r="A103" s="53" t="s">
        <v>117</v>
      </c>
      <c r="B103" s="52" t="s">
        <v>7</v>
      </c>
      <c r="C103" s="98" t="s">
        <v>69</v>
      </c>
      <c r="D103" s="107" t="s">
        <v>121</v>
      </c>
      <c r="E103" s="167" t="s">
        <v>127</v>
      </c>
      <c r="F103" s="168"/>
      <c r="G103" s="108" t="s">
        <v>118</v>
      </c>
      <c r="H103" s="99">
        <v>696850</v>
      </c>
      <c r="I103" s="100">
        <v>503145.46</v>
      </c>
      <c r="J103" s="101">
        <f>IF(IF(H103="",0,H103)=0,0,(IF(H103&gt;0,IF(I103&gt;H103,0,H103-I103),IF(I103&gt;H103,H103-I103,0))))</f>
        <v>193704.54</v>
      </c>
      <c r="K103" s="75" t="str">
        <f t="shared" si="2"/>
        <v>00001049220001000129</v>
      </c>
      <c r="L103" s="54" t="str">
        <f>C103 &amp; D103 &amp;E103 &amp; F103 &amp; G103</f>
        <v>00001049220001000129</v>
      </c>
    </row>
    <row r="104" spans="1:12" ht="22.5" x14ac:dyDescent="0.2">
      <c r="A104" s="63" t="s">
        <v>130</v>
      </c>
      <c r="B104" s="64" t="s">
        <v>7</v>
      </c>
      <c r="C104" s="94" t="s">
        <v>69</v>
      </c>
      <c r="D104" s="105" t="s">
        <v>121</v>
      </c>
      <c r="E104" s="200" t="s">
        <v>127</v>
      </c>
      <c r="F104" s="201"/>
      <c r="G104" s="106" t="s">
        <v>7</v>
      </c>
      <c r="H104" s="95">
        <v>1262644</v>
      </c>
      <c r="I104" s="96">
        <v>576166.30000000005</v>
      </c>
      <c r="J104" s="97">
        <v>686477.7</v>
      </c>
      <c r="K104" s="75" t="str">
        <f t="shared" si="2"/>
        <v>00001049220001000200</v>
      </c>
      <c r="L104" s="66" t="s">
        <v>131</v>
      </c>
    </row>
    <row r="105" spans="1:12" ht="22.5" x14ac:dyDescent="0.2">
      <c r="A105" s="63" t="s">
        <v>132</v>
      </c>
      <c r="B105" s="64" t="s">
        <v>7</v>
      </c>
      <c r="C105" s="94" t="s">
        <v>69</v>
      </c>
      <c r="D105" s="105" t="s">
        <v>121</v>
      </c>
      <c r="E105" s="200" t="s">
        <v>127</v>
      </c>
      <c r="F105" s="201"/>
      <c r="G105" s="106" t="s">
        <v>134</v>
      </c>
      <c r="H105" s="95">
        <v>1262644</v>
      </c>
      <c r="I105" s="96">
        <v>576166.30000000005</v>
      </c>
      <c r="J105" s="97">
        <v>686477.7</v>
      </c>
      <c r="K105" s="75" t="str">
        <f t="shared" si="2"/>
        <v>00001049220001000240</v>
      </c>
      <c r="L105" s="66" t="s">
        <v>133</v>
      </c>
    </row>
    <row r="106" spans="1:12" s="55" customFormat="1" ht="15" x14ac:dyDescent="0.2">
      <c r="A106" s="53" t="s">
        <v>135</v>
      </c>
      <c r="B106" s="52" t="s">
        <v>7</v>
      </c>
      <c r="C106" s="98" t="s">
        <v>69</v>
      </c>
      <c r="D106" s="107" t="s">
        <v>121</v>
      </c>
      <c r="E106" s="167" t="s">
        <v>127</v>
      </c>
      <c r="F106" s="168"/>
      <c r="G106" s="108" t="s">
        <v>136</v>
      </c>
      <c r="H106" s="99">
        <v>1038452.81</v>
      </c>
      <c r="I106" s="100">
        <v>396871.35</v>
      </c>
      <c r="J106" s="101">
        <f>IF(IF(H106="",0,H106)=0,0,(IF(H106&gt;0,IF(I106&gt;H106,0,H106-I106),IF(I106&gt;H106,H106-I106,0))))</f>
        <v>641581.46</v>
      </c>
      <c r="K106" s="75" t="str">
        <f t="shared" si="2"/>
        <v>00001049220001000244</v>
      </c>
      <c r="L106" s="54" t="str">
        <f>C106 &amp; D106 &amp;E106 &amp; F106 &amp; G106</f>
        <v>00001049220001000244</v>
      </c>
    </row>
    <row r="107" spans="1:12" s="55" customFormat="1" ht="15" x14ac:dyDescent="0.2">
      <c r="A107" s="53" t="s">
        <v>137</v>
      </c>
      <c r="B107" s="52" t="s">
        <v>7</v>
      </c>
      <c r="C107" s="98" t="s">
        <v>69</v>
      </c>
      <c r="D107" s="107" t="s">
        <v>121</v>
      </c>
      <c r="E107" s="167" t="s">
        <v>127</v>
      </c>
      <c r="F107" s="168"/>
      <c r="G107" s="108" t="s">
        <v>138</v>
      </c>
      <c r="H107" s="99">
        <v>224191.19</v>
      </c>
      <c r="I107" s="100">
        <v>179294.95</v>
      </c>
      <c r="J107" s="101">
        <f>IF(IF(H107="",0,H107)=0,0,(IF(H107&gt;0,IF(I107&gt;H107,0,H107-I107),IF(I107&gt;H107,H107-I107,0))))</f>
        <v>44896.24</v>
      </c>
      <c r="K107" s="75" t="str">
        <f t="shared" si="2"/>
        <v>00001049220001000247</v>
      </c>
      <c r="L107" s="54" t="str">
        <f>C107 &amp; D107 &amp;E107 &amp; F107 &amp; G107</f>
        <v>00001049220001000247</v>
      </c>
    </row>
    <row r="108" spans="1:12" ht="15" x14ac:dyDescent="0.2">
      <c r="A108" s="63" t="s">
        <v>139</v>
      </c>
      <c r="B108" s="64" t="s">
        <v>7</v>
      </c>
      <c r="C108" s="94" t="s">
        <v>69</v>
      </c>
      <c r="D108" s="105" t="s">
        <v>121</v>
      </c>
      <c r="E108" s="200" t="s">
        <v>127</v>
      </c>
      <c r="F108" s="201"/>
      <c r="G108" s="106" t="s">
        <v>141</v>
      </c>
      <c r="H108" s="95">
        <v>48900</v>
      </c>
      <c r="I108" s="96">
        <v>48521.05</v>
      </c>
      <c r="J108" s="97">
        <v>378.95</v>
      </c>
      <c r="K108" s="75" t="str">
        <f t="shared" si="2"/>
        <v>00001049220001000800</v>
      </c>
      <c r="L108" s="66" t="s">
        <v>140</v>
      </c>
    </row>
    <row r="109" spans="1:12" ht="15" x14ac:dyDescent="0.2">
      <c r="A109" s="63" t="s">
        <v>142</v>
      </c>
      <c r="B109" s="64" t="s">
        <v>7</v>
      </c>
      <c r="C109" s="94" t="s">
        <v>69</v>
      </c>
      <c r="D109" s="105" t="s">
        <v>121</v>
      </c>
      <c r="E109" s="200" t="s">
        <v>127</v>
      </c>
      <c r="F109" s="201"/>
      <c r="G109" s="106" t="s">
        <v>144</v>
      </c>
      <c r="H109" s="95">
        <v>48900</v>
      </c>
      <c r="I109" s="96">
        <v>48521.05</v>
      </c>
      <c r="J109" s="97">
        <v>378.95</v>
      </c>
      <c r="K109" s="75" t="str">
        <f t="shared" si="2"/>
        <v>00001049220001000850</v>
      </c>
      <c r="L109" s="66" t="s">
        <v>143</v>
      </c>
    </row>
    <row r="110" spans="1:12" s="55" customFormat="1" ht="22.5" x14ac:dyDescent="0.2">
      <c r="A110" s="53" t="s">
        <v>145</v>
      </c>
      <c r="B110" s="52" t="s">
        <v>7</v>
      </c>
      <c r="C110" s="98" t="s">
        <v>69</v>
      </c>
      <c r="D110" s="107" t="s">
        <v>121</v>
      </c>
      <c r="E110" s="167" t="s">
        <v>127</v>
      </c>
      <c r="F110" s="168"/>
      <c r="G110" s="108" t="s">
        <v>146</v>
      </c>
      <c r="H110" s="99">
        <v>22288</v>
      </c>
      <c r="I110" s="100">
        <v>22288</v>
      </c>
      <c r="J110" s="101">
        <f>IF(IF(H110="",0,H110)=0,0,(IF(H110&gt;0,IF(I110&gt;H110,0,H110-I110),IF(I110&gt;H110,H110-I110,0))))</f>
        <v>0</v>
      </c>
      <c r="K110" s="75" t="str">
        <f t="shared" si="2"/>
        <v>00001049220001000851</v>
      </c>
      <c r="L110" s="54" t="str">
        <f>C110 &amp; D110 &amp;E110 &amp; F110 &amp; G110</f>
        <v>00001049220001000851</v>
      </c>
    </row>
    <row r="111" spans="1:12" s="55" customFormat="1" ht="15" x14ac:dyDescent="0.2">
      <c r="A111" s="53" t="s">
        <v>147</v>
      </c>
      <c r="B111" s="52" t="s">
        <v>7</v>
      </c>
      <c r="C111" s="98" t="s">
        <v>69</v>
      </c>
      <c r="D111" s="107" t="s">
        <v>121</v>
      </c>
      <c r="E111" s="167" t="s">
        <v>127</v>
      </c>
      <c r="F111" s="168"/>
      <c r="G111" s="108" t="s">
        <v>148</v>
      </c>
      <c r="H111" s="99">
        <v>5912</v>
      </c>
      <c r="I111" s="100">
        <v>5598</v>
      </c>
      <c r="J111" s="101">
        <f>IF(IF(H111="",0,H111)=0,0,(IF(H111&gt;0,IF(I111&gt;H111,0,H111-I111),IF(I111&gt;H111,H111-I111,0))))</f>
        <v>314</v>
      </c>
      <c r="K111" s="75" t="str">
        <f t="shared" si="2"/>
        <v>00001049220001000852</v>
      </c>
      <c r="L111" s="54" t="str">
        <f>C111 &amp; D111 &amp;E111 &amp; F111 &amp; G111</f>
        <v>00001049220001000852</v>
      </c>
    </row>
    <row r="112" spans="1:12" s="55" customFormat="1" ht="15" x14ac:dyDescent="0.2">
      <c r="A112" s="53" t="s">
        <v>149</v>
      </c>
      <c r="B112" s="52" t="s">
        <v>7</v>
      </c>
      <c r="C112" s="98" t="s">
        <v>69</v>
      </c>
      <c r="D112" s="107" t="s">
        <v>121</v>
      </c>
      <c r="E112" s="167" t="s">
        <v>127</v>
      </c>
      <c r="F112" s="168"/>
      <c r="G112" s="108" t="s">
        <v>150</v>
      </c>
      <c r="H112" s="99">
        <v>20700</v>
      </c>
      <c r="I112" s="100">
        <v>20635.05</v>
      </c>
      <c r="J112" s="101">
        <f>IF(IF(H112="",0,H112)=0,0,(IF(H112&gt;0,IF(I112&gt;H112,0,H112-I112),IF(I112&gt;H112,H112-I112,0))))</f>
        <v>64.95</v>
      </c>
      <c r="K112" s="75" t="str">
        <f t="shared" si="2"/>
        <v>00001049220001000853</v>
      </c>
      <c r="L112" s="54" t="str">
        <f>C112 &amp; D112 &amp;E112 &amp; F112 &amp; G112</f>
        <v>00001049220001000853</v>
      </c>
    </row>
    <row r="113" spans="1:12" ht="33.75" x14ac:dyDescent="0.2">
      <c r="A113" s="63" t="s">
        <v>151</v>
      </c>
      <c r="B113" s="64" t="s">
        <v>7</v>
      </c>
      <c r="C113" s="94" t="s">
        <v>69</v>
      </c>
      <c r="D113" s="105" t="s">
        <v>121</v>
      </c>
      <c r="E113" s="200" t="s">
        <v>153</v>
      </c>
      <c r="F113" s="201"/>
      <c r="G113" s="106" t="s">
        <v>69</v>
      </c>
      <c r="H113" s="95">
        <v>269070</v>
      </c>
      <c r="I113" s="96">
        <v>209287.8</v>
      </c>
      <c r="J113" s="97">
        <v>59782.2</v>
      </c>
      <c r="K113" s="75" t="str">
        <f t="shared" si="2"/>
        <v>00001049220042020000</v>
      </c>
      <c r="L113" s="66" t="s">
        <v>152</v>
      </c>
    </row>
    <row r="114" spans="1:12" ht="56.25" x14ac:dyDescent="0.2">
      <c r="A114" s="63" t="s">
        <v>107</v>
      </c>
      <c r="B114" s="64" t="s">
        <v>7</v>
      </c>
      <c r="C114" s="94" t="s">
        <v>69</v>
      </c>
      <c r="D114" s="105" t="s">
        <v>121</v>
      </c>
      <c r="E114" s="200" t="s">
        <v>153</v>
      </c>
      <c r="F114" s="201"/>
      <c r="G114" s="106" t="s">
        <v>109</v>
      </c>
      <c r="H114" s="95">
        <v>249880</v>
      </c>
      <c r="I114" s="96">
        <v>199934.2</v>
      </c>
      <c r="J114" s="97">
        <v>49945.8</v>
      </c>
      <c r="K114" s="75" t="str">
        <f t="shared" si="2"/>
        <v>00001049220042020100</v>
      </c>
      <c r="L114" s="66" t="s">
        <v>154</v>
      </c>
    </row>
    <row r="115" spans="1:12" ht="22.5" x14ac:dyDescent="0.2">
      <c r="A115" s="63" t="s">
        <v>110</v>
      </c>
      <c r="B115" s="64" t="s">
        <v>7</v>
      </c>
      <c r="C115" s="94" t="s">
        <v>69</v>
      </c>
      <c r="D115" s="105" t="s">
        <v>121</v>
      </c>
      <c r="E115" s="200" t="s">
        <v>153</v>
      </c>
      <c r="F115" s="201"/>
      <c r="G115" s="106" t="s">
        <v>112</v>
      </c>
      <c r="H115" s="95">
        <v>249880</v>
      </c>
      <c r="I115" s="96">
        <v>199934.2</v>
      </c>
      <c r="J115" s="97">
        <v>49945.8</v>
      </c>
      <c r="K115" s="75" t="str">
        <f t="shared" si="2"/>
        <v>00001049220042020120</v>
      </c>
      <c r="L115" s="66" t="s">
        <v>155</v>
      </c>
    </row>
    <row r="116" spans="1:12" s="55" customFormat="1" ht="22.5" x14ac:dyDescent="0.2">
      <c r="A116" s="53" t="s">
        <v>113</v>
      </c>
      <c r="B116" s="52" t="s">
        <v>7</v>
      </c>
      <c r="C116" s="98" t="s">
        <v>69</v>
      </c>
      <c r="D116" s="107" t="s">
        <v>121</v>
      </c>
      <c r="E116" s="167" t="s">
        <v>153</v>
      </c>
      <c r="F116" s="168"/>
      <c r="G116" s="108" t="s">
        <v>114</v>
      </c>
      <c r="H116" s="99">
        <v>177020</v>
      </c>
      <c r="I116" s="100">
        <v>140439.20000000001</v>
      </c>
      <c r="J116" s="101">
        <f>IF(IF(H116="",0,H116)=0,0,(IF(H116&gt;0,IF(I116&gt;H116,0,H116-I116),IF(I116&gt;H116,H116-I116,0))))</f>
        <v>36580.800000000003</v>
      </c>
      <c r="K116" s="75" t="str">
        <f t="shared" si="2"/>
        <v>00001049220042020121</v>
      </c>
      <c r="L116" s="54" t="str">
        <f>C116 &amp; D116 &amp;E116 &amp; F116 &amp; G116</f>
        <v>00001049220042020121</v>
      </c>
    </row>
    <row r="117" spans="1:12" s="55" customFormat="1" ht="33.75" x14ac:dyDescent="0.2">
      <c r="A117" s="53" t="s">
        <v>115</v>
      </c>
      <c r="B117" s="52" t="s">
        <v>7</v>
      </c>
      <c r="C117" s="98" t="s">
        <v>69</v>
      </c>
      <c r="D117" s="107" t="s">
        <v>121</v>
      </c>
      <c r="E117" s="167" t="s">
        <v>153</v>
      </c>
      <c r="F117" s="168"/>
      <c r="G117" s="108" t="s">
        <v>116</v>
      </c>
      <c r="H117" s="99">
        <v>19400</v>
      </c>
      <c r="I117" s="100">
        <v>19400</v>
      </c>
      <c r="J117" s="101">
        <f>IF(IF(H117="",0,H117)=0,0,(IF(H117&gt;0,IF(I117&gt;H117,0,H117-I117),IF(I117&gt;H117,H117-I117,0))))</f>
        <v>0</v>
      </c>
      <c r="K117" s="75" t="str">
        <f t="shared" si="2"/>
        <v>00001049220042020122</v>
      </c>
      <c r="L117" s="54" t="str">
        <f>C117 &amp; D117 &amp;E117 &amp; F117 &amp; G117</f>
        <v>00001049220042020122</v>
      </c>
    </row>
    <row r="118" spans="1:12" s="55" customFormat="1" ht="33.75" x14ac:dyDescent="0.2">
      <c r="A118" s="53" t="s">
        <v>117</v>
      </c>
      <c r="B118" s="52" t="s">
        <v>7</v>
      </c>
      <c r="C118" s="98" t="s">
        <v>69</v>
      </c>
      <c r="D118" s="107" t="s">
        <v>121</v>
      </c>
      <c r="E118" s="167" t="s">
        <v>153</v>
      </c>
      <c r="F118" s="168"/>
      <c r="G118" s="108" t="s">
        <v>118</v>
      </c>
      <c r="H118" s="99">
        <v>53460</v>
      </c>
      <c r="I118" s="100">
        <v>40095</v>
      </c>
      <c r="J118" s="101">
        <f>IF(IF(H118="",0,H118)=0,0,(IF(H118&gt;0,IF(I118&gt;H118,0,H118-I118),IF(I118&gt;H118,H118-I118,0))))</f>
        <v>13365</v>
      </c>
      <c r="K118" s="75" t="str">
        <f t="shared" si="2"/>
        <v>00001049220042020129</v>
      </c>
      <c r="L118" s="54" t="str">
        <f>C118 &amp; D118 &amp;E118 &amp; F118 &amp; G118</f>
        <v>00001049220042020129</v>
      </c>
    </row>
    <row r="119" spans="1:12" ht="22.5" x14ac:dyDescent="0.2">
      <c r="A119" s="63" t="s">
        <v>130</v>
      </c>
      <c r="B119" s="64" t="s">
        <v>7</v>
      </c>
      <c r="C119" s="94" t="s">
        <v>69</v>
      </c>
      <c r="D119" s="105" t="s">
        <v>121</v>
      </c>
      <c r="E119" s="200" t="s">
        <v>153</v>
      </c>
      <c r="F119" s="201"/>
      <c r="G119" s="106" t="s">
        <v>7</v>
      </c>
      <c r="H119" s="95">
        <v>19190</v>
      </c>
      <c r="I119" s="96">
        <v>9353.6</v>
      </c>
      <c r="J119" s="97">
        <v>9836.4</v>
      </c>
      <c r="K119" s="75" t="str">
        <f t="shared" si="2"/>
        <v>00001049220042020200</v>
      </c>
      <c r="L119" s="66" t="s">
        <v>156</v>
      </c>
    </row>
    <row r="120" spans="1:12" ht="22.5" x14ac:dyDescent="0.2">
      <c r="A120" s="63" t="s">
        <v>132</v>
      </c>
      <c r="B120" s="64" t="s">
        <v>7</v>
      </c>
      <c r="C120" s="94" t="s">
        <v>69</v>
      </c>
      <c r="D120" s="105" t="s">
        <v>121</v>
      </c>
      <c r="E120" s="200" t="s">
        <v>153</v>
      </c>
      <c r="F120" s="201"/>
      <c r="G120" s="106" t="s">
        <v>134</v>
      </c>
      <c r="H120" s="95">
        <v>19190</v>
      </c>
      <c r="I120" s="96">
        <v>9353.6</v>
      </c>
      <c r="J120" s="97">
        <v>9836.4</v>
      </c>
      <c r="K120" s="75" t="str">
        <f t="shared" si="2"/>
        <v>00001049220042020240</v>
      </c>
      <c r="L120" s="66" t="s">
        <v>157</v>
      </c>
    </row>
    <row r="121" spans="1:12" s="55" customFormat="1" ht="15" x14ac:dyDescent="0.2">
      <c r="A121" s="53" t="s">
        <v>135</v>
      </c>
      <c r="B121" s="52" t="s">
        <v>7</v>
      </c>
      <c r="C121" s="98" t="s">
        <v>69</v>
      </c>
      <c r="D121" s="107" t="s">
        <v>121</v>
      </c>
      <c r="E121" s="167" t="s">
        <v>153</v>
      </c>
      <c r="F121" s="168"/>
      <c r="G121" s="108" t="s">
        <v>136</v>
      </c>
      <c r="H121" s="99">
        <v>19190</v>
      </c>
      <c r="I121" s="100">
        <v>9353.6</v>
      </c>
      <c r="J121" s="101">
        <f>IF(IF(H121="",0,H121)=0,0,(IF(H121&gt;0,IF(I121&gt;H121,0,H121-I121),IF(I121&gt;H121,H121-I121,0))))</f>
        <v>9836.4</v>
      </c>
      <c r="K121" s="75" t="str">
        <f t="shared" si="2"/>
        <v>00001049220042020244</v>
      </c>
      <c r="L121" s="54" t="str">
        <f>C121 &amp; D121 &amp;E121 &amp; F121 &amp; G121</f>
        <v>00001049220042020244</v>
      </c>
    </row>
    <row r="122" spans="1:12" ht="56.25" x14ac:dyDescent="0.2">
      <c r="A122" s="63" t="s">
        <v>158</v>
      </c>
      <c r="B122" s="64" t="s">
        <v>7</v>
      </c>
      <c r="C122" s="94" t="s">
        <v>69</v>
      </c>
      <c r="D122" s="105" t="s">
        <v>121</v>
      </c>
      <c r="E122" s="200" t="s">
        <v>160</v>
      </c>
      <c r="F122" s="201"/>
      <c r="G122" s="106" t="s">
        <v>69</v>
      </c>
      <c r="H122" s="95">
        <v>152700</v>
      </c>
      <c r="I122" s="96">
        <v>120609.03</v>
      </c>
      <c r="J122" s="97">
        <v>32090.97</v>
      </c>
      <c r="K122" s="75" t="str">
        <f t="shared" si="2"/>
        <v>00001049220070280000</v>
      </c>
      <c r="L122" s="66" t="s">
        <v>159</v>
      </c>
    </row>
    <row r="123" spans="1:12" ht="56.25" x14ac:dyDescent="0.2">
      <c r="A123" s="63" t="s">
        <v>107</v>
      </c>
      <c r="B123" s="64" t="s">
        <v>7</v>
      </c>
      <c r="C123" s="94" t="s">
        <v>69</v>
      </c>
      <c r="D123" s="105" t="s">
        <v>121</v>
      </c>
      <c r="E123" s="200" t="s">
        <v>160</v>
      </c>
      <c r="F123" s="201"/>
      <c r="G123" s="106" t="s">
        <v>109</v>
      </c>
      <c r="H123" s="95">
        <v>148200</v>
      </c>
      <c r="I123" s="96">
        <v>120609.03</v>
      </c>
      <c r="J123" s="97">
        <v>27590.97</v>
      </c>
      <c r="K123" s="75" t="str">
        <f t="shared" si="2"/>
        <v>00001049220070280100</v>
      </c>
      <c r="L123" s="66" t="s">
        <v>161</v>
      </c>
    </row>
    <row r="124" spans="1:12" ht="22.5" x14ac:dyDescent="0.2">
      <c r="A124" s="63" t="s">
        <v>110</v>
      </c>
      <c r="B124" s="64" t="s">
        <v>7</v>
      </c>
      <c r="C124" s="94" t="s">
        <v>69</v>
      </c>
      <c r="D124" s="105" t="s">
        <v>121</v>
      </c>
      <c r="E124" s="200" t="s">
        <v>160</v>
      </c>
      <c r="F124" s="201"/>
      <c r="G124" s="106" t="s">
        <v>112</v>
      </c>
      <c r="H124" s="95">
        <v>148200</v>
      </c>
      <c r="I124" s="96">
        <v>120609.03</v>
      </c>
      <c r="J124" s="97">
        <v>27590.97</v>
      </c>
      <c r="K124" s="75" t="str">
        <f t="shared" si="2"/>
        <v>00001049220070280120</v>
      </c>
      <c r="L124" s="66" t="s">
        <v>162</v>
      </c>
    </row>
    <row r="125" spans="1:12" s="55" customFormat="1" ht="22.5" x14ac:dyDescent="0.2">
      <c r="A125" s="53" t="s">
        <v>113</v>
      </c>
      <c r="B125" s="52" t="s">
        <v>7</v>
      </c>
      <c r="C125" s="98" t="s">
        <v>69</v>
      </c>
      <c r="D125" s="107" t="s">
        <v>121</v>
      </c>
      <c r="E125" s="167" t="s">
        <v>160</v>
      </c>
      <c r="F125" s="168"/>
      <c r="G125" s="108" t="s">
        <v>114</v>
      </c>
      <c r="H125" s="99">
        <v>113800</v>
      </c>
      <c r="I125" s="100">
        <v>94833.3</v>
      </c>
      <c r="J125" s="101">
        <f>IF(IF(H125="",0,H125)=0,0,(IF(H125&gt;0,IF(I125&gt;H125,0,H125-I125),IF(I125&gt;H125,H125-I125,0))))</f>
        <v>18966.7</v>
      </c>
      <c r="K125" s="75" t="str">
        <f t="shared" si="2"/>
        <v>00001049220070280121</v>
      </c>
      <c r="L125" s="54" t="str">
        <f>C125 &amp; D125 &amp;E125 &amp; F125 &amp; G125</f>
        <v>00001049220070280121</v>
      </c>
    </row>
    <row r="126" spans="1:12" s="55" customFormat="1" ht="33.75" x14ac:dyDescent="0.2">
      <c r="A126" s="53" t="s">
        <v>117</v>
      </c>
      <c r="B126" s="52" t="s">
        <v>7</v>
      </c>
      <c r="C126" s="98" t="s">
        <v>69</v>
      </c>
      <c r="D126" s="107" t="s">
        <v>121</v>
      </c>
      <c r="E126" s="167" t="s">
        <v>160</v>
      </c>
      <c r="F126" s="168"/>
      <c r="G126" s="108" t="s">
        <v>118</v>
      </c>
      <c r="H126" s="99">
        <v>34400</v>
      </c>
      <c r="I126" s="100">
        <v>25775.73</v>
      </c>
      <c r="J126" s="101">
        <f>IF(IF(H126="",0,H126)=0,0,(IF(H126&gt;0,IF(I126&gt;H126,0,H126-I126),IF(I126&gt;H126,H126-I126,0))))</f>
        <v>8624.27</v>
      </c>
      <c r="K126" s="75" t="str">
        <f t="shared" si="2"/>
        <v>00001049220070280129</v>
      </c>
      <c r="L126" s="54" t="str">
        <f>C126 &amp; D126 &amp;E126 &amp; F126 &amp; G126</f>
        <v>00001049220070280129</v>
      </c>
    </row>
    <row r="127" spans="1:12" ht="22.5" x14ac:dyDescent="0.2">
      <c r="A127" s="63" t="s">
        <v>130</v>
      </c>
      <c r="B127" s="64" t="s">
        <v>7</v>
      </c>
      <c r="C127" s="94" t="s">
        <v>69</v>
      </c>
      <c r="D127" s="105" t="s">
        <v>121</v>
      </c>
      <c r="E127" s="200" t="s">
        <v>160</v>
      </c>
      <c r="F127" s="201"/>
      <c r="G127" s="106" t="s">
        <v>7</v>
      </c>
      <c r="H127" s="95">
        <v>4500</v>
      </c>
      <c r="I127" s="96">
        <v>0</v>
      </c>
      <c r="J127" s="97">
        <v>4500</v>
      </c>
      <c r="K127" s="75" t="str">
        <f t="shared" si="2"/>
        <v>00001049220070280200</v>
      </c>
      <c r="L127" s="66" t="s">
        <v>163</v>
      </c>
    </row>
    <row r="128" spans="1:12" ht="22.5" x14ac:dyDescent="0.2">
      <c r="A128" s="63" t="s">
        <v>132</v>
      </c>
      <c r="B128" s="64" t="s">
        <v>7</v>
      </c>
      <c r="C128" s="94" t="s">
        <v>69</v>
      </c>
      <c r="D128" s="105" t="s">
        <v>121</v>
      </c>
      <c r="E128" s="200" t="s">
        <v>160</v>
      </c>
      <c r="F128" s="201"/>
      <c r="G128" s="106" t="s">
        <v>134</v>
      </c>
      <c r="H128" s="95">
        <v>4500</v>
      </c>
      <c r="I128" s="96">
        <v>0</v>
      </c>
      <c r="J128" s="97">
        <v>4500</v>
      </c>
      <c r="K128" s="75" t="str">
        <f t="shared" si="2"/>
        <v>00001049220070280240</v>
      </c>
      <c r="L128" s="66" t="s">
        <v>164</v>
      </c>
    </row>
    <row r="129" spans="1:12" s="55" customFormat="1" ht="15" x14ac:dyDescent="0.2">
      <c r="A129" s="53" t="s">
        <v>135</v>
      </c>
      <c r="B129" s="52" t="s">
        <v>7</v>
      </c>
      <c r="C129" s="98" t="s">
        <v>69</v>
      </c>
      <c r="D129" s="107" t="s">
        <v>121</v>
      </c>
      <c r="E129" s="167" t="s">
        <v>160</v>
      </c>
      <c r="F129" s="168"/>
      <c r="G129" s="108" t="s">
        <v>136</v>
      </c>
      <c r="H129" s="99">
        <v>4500</v>
      </c>
      <c r="I129" s="100">
        <v>0</v>
      </c>
      <c r="J129" s="101">
        <f>IF(IF(H129="",0,H129)=0,0,(IF(H129&gt;0,IF(I129&gt;H129,0,H129-I129),IF(I129&gt;H129,H129-I129,0))))</f>
        <v>4500</v>
      </c>
      <c r="K129" s="75" t="str">
        <f t="shared" si="2"/>
        <v>00001049220070280244</v>
      </c>
      <c r="L129" s="54" t="str">
        <f>C129 &amp; D129 &amp;E129 &amp; F129 &amp; G129</f>
        <v>00001049220070280244</v>
      </c>
    </row>
    <row r="130" spans="1:12" ht="56.25" x14ac:dyDescent="0.2">
      <c r="A130" s="63" t="s">
        <v>165</v>
      </c>
      <c r="B130" s="64" t="s">
        <v>7</v>
      </c>
      <c r="C130" s="94" t="s">
        <v>69</v>
      </c>
      <c r="D130" s="105" t="s">
        <v>121</v>
      </c>
      <c r="E130" s="200" t="s">
        <v>167</v>
      </c>
      <c r="F130" s="201"/>
      <c r="G130" s="106" t="s">
        <v>69</v>
      </c>
      <c r="H130" s="95">
        <v>500</v>
      </c>
      <c r="I130" s="96">
        <v>0</v>
      </c>
      <c r="J130" s="97">
        <v>500</v>
      </c>
      <c r="K130" s="75" t="str">
        <f t="shared" si="2"/>
        <v>00001049220070650000</v>
      </c>
      <c r="L130" s="66" t="s">
        <v>166</v>
      </c>
    </row>
    <row r="131" spans="1:12" ht="22.5" x14ac:dyDescent="0.2">
      <c r="A131" s="63" t="s">
        <v>130</v>
      </c>
      <c r="B131" s="64" t="s">
        <v>7</v>
      </c>
      <c r="C131" s="94" t="s">
        <v>69</v>
      </c>
      <c r="D131" s="105" t="s">
        <v>121</v>
      </c>
      <c r="E131" s="200" t="s">
        <v>167</v>
      </c>
      <c r="F131" s="201"/>
      <c r="G131" s="106" t="s">
        <v>7</v>
      </c>
      <c r="H131" s="95">
        <v>500</v>
      </c>
      <c r="I131" s="96">
        <v>0</v>
      </c>
      <c r="J131" s="97">
        <v>500</v>
      </c>
      <c r="K131" s="75" t="str">
        <f t="shared" si="2"/>
        <v>00001049220070650200</v>
      </c>
      <c r="L131" s="66" t="s">
        <v>168</v>
      </c>
    </row>
    <row r="132" spans="1:12" ht="22.5" x14ac:dyDescent="0.2">
      <c r="A132" s="63" t="s">
        <v>132</v>
      </c>
      <c r="B132" s="64" t="s">
        <v>7</v>
      </c>
      <c r="C132" s="94" t="s">
        <v>69</v>
      </c>
      <c r="D132" s="105" t="s">
        <v>121</v>
      </c>
      <c r="E132" s="200" t="s">
        <v>167</v>
      </c>
      <c r="F132" s="201"/>
      <c r="G132" s="106" t="s">
        <v>134</v>
      </c>
      <c r="H132" s="95">
        <v>500</v>
      </c>
      <c r="I132" s="96">
        <v>0</v>
      </c>
      <c r="J132" s="97">
        <v>500</v>
      </c>
      <c r="K132" s="75" t="str">
        <f t="shared" si="2"/>
        <v>00001049220070650240</v>
      </c>
      <c r="L132" s="66" t="s">
        <v>169</v>
      </c>
    </row>
    <row r="133" spans="1:12" s="55" customFormat="1" ht="15" x14ac:dyDescent="0.2">
      <c r="A133" s="53" t="s">
        <v>135</v>
      </c>
      <c r="B133" s="52" t="s">
        <v>7</v>
      </c>
      <c r="C133" s="98" t="s">
        <v>69</v>
      </c>
      <c r="D133" s="107" t="s">
        <v>121</v>
      </c>
      <c r="E133" s="167" t="s">
        <v>167</v>
      </c>
      <c r="F133" s="168"/>
      <c r="G133" s="108" t="s">
        <v>136</v>
      </c>
      <c r="H133" s="99">
        <v>500</v>
      </c>
      <c r="I133" s="100">
        <v>0</v>
      </c>
      <c r="J133" s="101">
        <f>IF(IF(H133="",0,H133)=0,0,(IF(H133&gt;0,IF(I133&gt;H133,0,H133-I133),IF(I133&gt;H133,H133-I133,0))))</f>
        <v>500</v>
      </c>
      <c r="K133" s="75" t="str">
        <f t="shared" si="2"/>
        <v>00001049220070650244</v>
      </c>
      <c r="L133" s="54" t="str">
        <f>C133 &amp; D133 &amp;E133 &amp; F133 &amp; G133</f>
        <v>00001049220070650244</v>
      </c>
    </row>
    <row r="134" spans="1:12" ht="15" x14ac:dyDescent="0.2">
      <c r="A134" s="63" t="s">
        <v>170</v>
      </c>
      <c r="B134" s="64" t="s">
        <v>7</v>
      </c>
      <c r="C134" s="94" t="s">
        <v>69</v>
      </c>
      <c r="D134" s="105" t="s">
        <v>172</v>
      </c>
      <c r="E134" s="200" t="s">
        <v>93</v>
      </c>
      <c r="F134" s="201"/>
      <c r="G134" s="106" t="s">
        <v>69</v>
      </c>
      <c r="H134" s="95">
        <v>1000</v>
      </c>
      <c r="I134" s="96">
        <v>0</v>
      </c>
      <c r="J134" s="97">
        <v>1000</v>
      </c>
      <c r="K134" s="75" t="str">
        <f t="shared" si="2"/>
        <v>00001110000000000000</v>
      </c>
      <c r="L134" s="66" t="s">
        <v>171</v>
      </c>
    </row>
    <row r="135" spans="1:12" ht="22.5" x14ac:dyDescent="0.2">
      <c r="A135" s="63" t="s">
        <v>173</v>
      </c>
      <c r="B135" s="64" t="s">
        <v>7</v>
      </c>
      <c r="C135" s="94" t="s">
        <v>69</v>
      </c>
      <c r="D135" s="105" t="s">
        <v>172</v>
      </c>
      <c r="E135" s="200" t="s">
        <v>175</v>
      </c>
      <c r="F135" s="201"/>
      <c r="G135" s="106" t="s">
        <v>69</v>
      </c>
      <c r="H135" s="95">
        <v>1000</v>
      </c>
      <c r="I135" s="96">
        <v>0</v>
      </c>
      <c r="J135" s="97">
        <v>1000</v>
      </c>
      <c r="K135" s="75" t="str">
        <f t="shared" si="2"/>
        <v>00001119300000000000</v>
      </c>
      <c r="L135" s="66" t="s">
        <v>174</v>
      </c>
    </row>
    <row r="136" spans="1:12" ht="15" x14ac:dyDescent="0.2">
      <c r="A136" s="63" t="s">
        <v>176</v>
      </c>
      <c r="B136" s="64" t="s">
        <v>7</v>
      </c>
      <c r="C136" s="94" t="s">
        <v>69</v>
      </c>
      <c r="D136" s="105" t="s">
        <v>172</v>
      </c>
      <c r="E136" s="200" t="s">
        <v>178</v>
      </c>
      <c r="F136" s="201"/>
      <c r="G136" s="106" t="s">
        <v>69</v>
      </c>
      <c r="H136" s="95">
        <v>1000</v>
      </c>
      <c r="I136" s="96">
        <v>0</v>
      </c>
      <c r="J136" s="97">
        <v>1000</v>
      </c>
      <c r="K136" s="75" t="str">
        <f t="shared" si="2"/>
        <v>00001119300026010000</v>
      </c>
      <c r="L136" s="66" t="s">
        <v>177</v>
      </c>
    </row>
    <row r="137" spans="1:12" ht="15" x14ac:dyDescent="0.2">
      <c r="A137" s="63" t="s">
        <v>139</v>
      </c>
      <c r="B137" s="64" t="s">
        <v>7</v>
      </c>
      <c r="C137" s="94" t="s">
        <v>69</v>
      </c>
      <c r="D137" s="105" t="s">
        <v>172</v>
      </c>
      <c r="E137" s="200" t="s">
        <v>178</v>
      </c>
      <c r="F137" s="201"/>
      <c r="G137" s="106" t="s">
        <v>141</v>
      </c>
      <c r="H137" s="95">
        <v>1000</v>
      </c>
      <c r="I137" s="96">
        <v>0</v>
      </c>
      <c r="J137" s="97">
        <v>1000</v>
      </c>
      <c r="K137" s="75" t="str">
        <f t="shared" si="2"/>
        <v>00001119300026010800</v>
      </c>
      <c r="L137" s="66" t="s">
        <v>179</v>
      </c>
    </row>
    <row r="138" spans="1:12" s="55" customFormat="1" ht="15" x14ac:dyDescent="0.2">
      <c r="A138" s="53" t="s">
        <v>180</v>
      </c>
      <c r="B138" s="52" t="s">
        <v>7</v>
      </c>
      <c r="C138" s="98" t="s">
        <v>69</v>
      </c>
      <c r="D138" s="107" t="s">
        <v>172</v>
      </c>
      <c r="E138" s="167" t="s">
        <v>178</v>
      </c>
      <c r="F138" s="168"/>
      <c r="G138" s="108" t="s">
        <v>181</v>
      </c>
      <c r="H138" s="99">
        <v>1000</v>
      </c>
      <c r="I138" s="100">
        <v>0</v>
      </c>
      <c r="J138" s="101">
        <f>IF(IF(H138="",0,H138)=0,0,(IF(H138&gt;0,IF(I138&gt;H138,0,H138-I138),IF(I138&gt;H138,H138-I138,0))))</f>
        <v>1000</v>
      </c>
      <c r="K138" s="75" t="str">
        <f t="shared" si="2"/>
        <v>00001119300026010870</v>
      </c>
      <c r="L138" s="54" t="str">
        <f>C138 &amp; D138 &amp;E138 &amp; F138 &amp; G138</f>
        <v>00001119300026010870</v>
      </c>
    </row>
    <row r="139" spans="1:12" ht="15" x14ac:dyDescent="0.2">
      <c r="A139" s="63" t="s">
        <v>182</v>
      </c>
      <c r="B139" s="64" t="s">
        <v>7</v>
      </c>
      <c r="C139" s="94" t="s">
        <v>69</v>
      </c>
      <c r="D139" s="105" t="s">
        <v>184</v>
      </c>
      <c r="E139" s="200" t="s">
        <v>93</v>
      </c>
      <c r="F139" s="201"/>
      <c r="G139" s="106" t="s">
        <v>69</v>
      </c>
      <c r="H139" s="95">
        <v>607476</v>
      </c>
      <c r="I139" s="96">
        <v>481336</v>
      </c>
      <c r="J139" s="97">
        <v>126140</v>
      </c>
      <c r="K139" s="75" t="str">
        <f t="shared" si="2"/>
        <v>00001130000000000000</v>
      </c>
      <c r="L139" s="66" t="s">
        <v>183</v>
      </c>
    </row>
    <row r="140" spans="1:12" ht="45" x14ac:dyDescent="0.2">
      <c r="A140" s="63" t="s">
        <v>185</v>
      </c>
      <c r="B140" s="64" t="s">
        <v>7</v>
      </c>
      <c r="C140" s="94" t="s">
        <v>69</v>
      </c>
      <c r="D140" s="105" t="s">
        <v>184</v>
      </c>
      <c r="E140" s="200" t="s">
        <v>187</v>
      </c>
      <c r="F140" s="201"/>
      <c r="G140" s="106" t="s">
        <v>69</v>
      </c>
      <c r="H140" s="95">
        <v>3000</v>
      </c>
      <c r="I140" s="96">
        <v>0</v>
      </c>
      <c r="J140" s="97">
        <v>3000</v>
      </c>
      <c r="K140" s="75" t="str">
        <f t="shared" si="2"/>
        <v>00001130200000000000</v>
      </c>
      <c r="L140" s="66" t="s">
        <v>186</v>
      </c>
    </row>
    <row r="141" spans="1:12" ht="45" x14ac:dyDescent="0.2">
      <c r="A141" s="63" t="s">
        <v>188</v>
      </c>
      <c r="B141" s="64" t="s">
        <v>7</v>
      </c>
      <c r="C141" s="94" t="s">
        <v>69</v>
      </c>
      <c r="D141" s="105" t="s">
        <v>184</v>
      </c>
      <c r="E141" s="200" t="s">
        <v>190</v>
      </c>
      <c r="F141" s="201"/>
      <c r="G141" s="106" t="s">
        <v>69</v>
      </c>
      <c r="H141" s="95">
        <v>3000</v>
      </c>
      <c r="I141" s="96">
        <v>0</v>
      </c>
      <c r="J141" s="97">
        <v>3000</v>
      </c>
      <c r="K141" s="75" t="str">
        <f t="shared" si="2"/>
        <v>00001130200100000000</v>
      </c>
      <c r="L141" s="66" t="s">
        <v>189</v>
      </c>
    </row>
    <row r="142" spans="1:12" ht="22.5" x14ac:dyDescent="0.2">
      <c r="A142" s="63" t="s">
        <v>191</v>
      </c>
      <c r="B142" s="64" t="s">
        <v>7</v>
      </c>
      <c r="C142" s="94" t="s">
        <v>69</v>
      </c>
      <c r="D142" s="105" t="s">
        <v>184</v>
      </c>
      <c r="E142" s="200" t="s">
        <v>193</v>
      </c>
      <c r="F142" s="201"/>
      <c r="G142" s="106" t="s">
        <v>69</v>
      </c>
      <c r="H142" s="95">
        <v>3000</v>
      </c>
      <c r="I142" s="96">
        <v>0</v>
      </c>
      <c r="J142" s="97">
        <v>3000</v>
      </c>
      <c r="K142" s="75" t="str">
        <f t="shared" si="2"/>
        <v>00001130200123010000</v>
      </c>
      <c r="L142" s="66" t="s">
        <v>192</v>
      </c>
    </row>
    <row r="143" spans="1:12" ht="22.5" x14ac:dyDescent="0.2">
      <c r="A143" s="63" t="s">
        <v>130</v>
      </c>
      <c r="B143" s="64" t="s">
        <v>7</v>
      </c>
      <c r="C143" s="94" t="s">
        <v>69</v>
      </c>
      <c r="D143" s="105" t="s">
        <v>184</v>
      </c>
      <c r="E143" s="200" t="s">
        <v>193</v>
      </c>
      <c r="F143" s="201"/>
      <c r="G143" s="106" t="s">
        <v>7</v>
      </c>
      <c r="H143" s="95">
        <v>3000</v>
      </c>
      <c r="I143" s="96">
        <v>0</v>
      </c>
      <c r="J143" s="97">
        <v>3000</v>
      </c>
      <c r="K143" s="75" t="str">
        <f t="shared" si="2"/>
        <v>00001130200123010200</v>
      </c>
      <c r="L143" s="66" t="s">
        <v>194</v>
      </c>
    </row>
    <row r="144" spans="1:12" ht="22.5" x14ac:dyDescent="0.2">
      <c r="A144" s="63" t="s">
        <v>132</v>
      </c>
      <c r="B144" s="64" t="s">
        <v>7</v>
      </c>
      <c r="C144" s="94" t="s">
        <v>69</v>
      </c>
      <c r="D144" s="105" t="s">
        <v>184</v>
      </c>
      <c r="E144" s="200" t="s">
        <v>193</v>
      </c>
      <c r="F144" s="201"/>
      <c r="G144" s="106" t="s">
        <v>134</v>
      </c>
      <c r="H144" s="95">
        <v>3000</v>
      </c>
      <c r="I144" s="96">
        <v>0</v>
      </c>
      <c r="J144" s="97">
        <v>3000</v>
      </c>
      <c r="K144" s="75" t="str">
        <f t="shared" si="2"/>
        <v>00001130200123010240</v>
      </c>
      <c r="L144" s="66" t="s">
        <v>195</v>
      </c>
    </row>
    <row r="145" spans="1:12" s="55" customFormat="1" ht="15" x14ac:dyDescent="0.2">
      <c r="A145" s="53" t="s">
        <v>135</v>
      </c>
      <c r="B145" s="52" t="s">
        <v>7</v>
      </c>
      <c r="C145" s="98" t="s">
        <v>69</v>
      </c>
      <c r="D145" s="107" t="s">
        <v>184</v>
      </c>
      <c r="E145" s="167" t="s">
        <v>193</v>
      </c>
      <c r="F145" s="168"/>
      <c r="G145" s="108" t="s">
        <v>136</v>
      </c>
      <c r="H145" s="99">
        <v>3000</v>
      </c>
      <c r="I145" s="100">
        <v>0</v>
      </c>
      <c r="J145" s="101">
        <f>IF(IF(H145="",0,H145)=0,0,(IF(H145&gt;0,IF(I145&gt;H145,0,H145-I145),IF(I145&gt;H145,H145-I145,0))))</f>
        <v>3000</v>
      </c>
      <c r="K145" s="75" t="str">
        <f t="shared" si="2"/>
        <v>00001130200123010244</v>
      </c>
      <c r="L145" s="54" t="str">
        <f>C145 &amp; D145 &amp;E145 &amp; F145 &amp; G145</f>
        <v>00001130200123010244</v>
      </c>
    </row>
    <row r="146" spans="1:12" ht="33.75" x14ac:dyDescent="0.2">
      <c r="A146" s="63" t="s">
        <v>196</v>
      </c>
      <c r="B146" s="64" t="s">
        <v>7</v>
      </c>
      <c r="C146" s="94" t="s">
        <v>69</v>
      </c>
      <c r="D146" s="105" t="s">
        <v>184</v>
      </c>
      <c r="E146" s="200" t="s">
        <v>198</v>
      </c>
      <c r="F146" s="201"/>
      <c r="G146" s="106" t="s">
        <v>69</v>
      </c>
      <c r="H146" s="95">
        <v>332470</v>
      </c>
      <c r="I146" s="96">
        <v>332470</v>
      </c>
      <c r="J146" s="97">
        <v>0</v>
      </c>
      <c r="K146" s="75" t="str">
        <f t="shared" si="2"/>
        <v>00001130300000000000</v>
      </c>
      <c r="L146" s="66" t="s">
        <v>197</v>
      </c>
    </row>
    <row r="147" spans="1:12" ht="56.25" x14ac:dyDescent="0.2">
      <c r="A147" s="63" t="s">
        <v>199</v>
      </c>
      <c r="B147" s="64" t="s">
        <v>7</v>
      </c>
      <c r="C147" s="94" t="s">
        <v>69</v>
      </c>
      <c r="D147" s="105" t="s">
        <v>184</v>
      </c>
      <c r="E147" s="200" t="s">
        <v>201</v>
      </c>
      <c r="F147" s="201"/>
      <c r="G147" s="106" t="s">
        <v>69</v>
      </c>
      <c r="H147" s="95">
        <v>332470</v>
      </c>
      <c r="I147" s="96">
        <v>332470</v>
      </c>
      <c r="J147" s="97">
        <v>0</v>
      </c>
      <c r="K147" s="75" t="str">
        <f t="shared" si="2"/>
        <v>00001130330000000000</v>
      </c>
      <c r="L147" s="66" t="s">
        <v>200</v>
      </c>
    </row>
    <row r="148" spans="1:12" ht="33.75" x14ac:dyDescent="0.2">
      <c r="A148" s="63" t="s">
        <v>202</v>
      </c>
      <c r="B148" s="64" t="s">
        <v>7</v>
      </c>
      <c r="C148" s="94" t="s">
        <v>69</v>
      </c>
      <c r="D148" s="105" t="s">
        <v>184</v>
      </c>
      <c r="E148" s="200" t="s">
        <v>204</v>
      </c>
      <c r="F148" s="201"/>
      <c r="G148" s="106" t="s">
        <v>69</v>
      </c>
      <c r="H148" s="95">
        <v>332470</v>
      </c>
      <c r="I148" s="96">
        <v>332470</v>
      </c>
      <c r="J148" s="97">
        <v>0</v>
      </c>
      <c r="K148" s="75" t="str">
        <f t="shared" si="2"/>
        <v>00001130330200000000</v>
      </c>
      <c r="L148" s="66" t="s">
        <v>203</v>
      </c>
    </row>
    <row r="149" spans="1:12" ht="33.75" x14ac:dyDescent="0.2">
      <c r="A149" s="63" t="s">
        <v>205</v>
      </c>
      <c r="B149" s="64" t="s">
        <v>7</v>
      </c>
      <c r="C149" s="94" t="s">
        <v>69</v>
      </c>
      <c r="D149" s="105" t="s">
        <v>184</v>
      </c>
      <c r="E149" s="200" t="s">
        <v>207</v>
      </c>
      <c r="F149" s="201"/>
      <c r="G149" s="106" t="s">
        <v>69</v>
      </c>
      <c r="H149" s="95">
        <v>332470</v>
      </c>
      <c r="I149" s="96">
        <v>332470</v>
      </c>
      <c r="J149" s="97">
        <v>0</v>
      </c>
      <c r="K149" s="75" t="str">
        <f t="shared" ref="K149:K212" si="3">C149 &amp; D149 &amp;E149 &amp; F149 &amp; G149</f>
        <v>00001130330262010000</v>
      </c>
      <c r="L149" s="66" t="s">
        <v>206</v>
      </c>
    </row>
    <row r="150" spans="1:12" ht="15" x14ac:dyDescent="0.2">
      <c r="A150" s="63" t="s">
        <v>208</v>
      </c>
      <c r="B150" s="64" t="s">
        <v>7</v>
      </c>
      <c r="C150" s="94" t="s">
        <v>69</v>
      </c>
      <c r="D150" s="105" t="s">
        <v>184</v>
      </c>
      <c r="E150" s="200" t="s">
        <v>207</v>
      </c>
      <c r="F150" s="201"/>
      <c r="G150" s="106" t="s">
        <v>8</v>
      </c>
      <c r="H150" s="95">
        <v>332470</v>
      </c>
      <c r="I150" s="96">
        <v>332470</v>
      </c>
      <c r="J150" s="97">
        <v>0</v>
      </c>
      <c r="K150" s="75" t="str">
        <f t="shared" si="3"/>
        <v>00001130330262010500</v>
      </c>
      <c r="L150" s="66" t="s">
        <v>209</v>
      </c>
    </row>
    <row r="151" spans="1:12" s="55" customFormat="1" ht="15" x14ac:dyDescent="0.2">
      <c r="A151" s="53" t="s">
        <v>210</v>
      </c>
      <c r="B151" s="52" t="s">
        <v>7</v>
      </c>
      <c r="C151" s="98" t="s">
        <v>69</v>
      </c>
      <c r="D151" s="107" t="s">
        <v>184</v>
      </c>
      <c r="E151" s="167" t="s">
        <v>207</v>
      </c>
      <c r="F151" s="168"/>
      <c r="G151" s="108" t="s">
        <v>211</v>
      </c>
      <c r="H151" s="99">
        <v>332470</v>
      </c>
      <c r="I151" s="100">
        <v>332470</v>
      </c>
      <c r="J151" s="101">
        <f>IF(IF(H151="",0,H151)=0,0,(IF(H151&gt;0,IF(I151&gt;H151,0,H151-I151),IF(I151&gt;H151,H151-I151,0))))</f>
        <v>0</v>
      </c>
      <c r="K151" s="75" t="str">
        <f t="shared" si="3"/>
        <v>00001130330262010540</v>
      </c>
      <c r="L151" s="54" t="str">
        <f>C151 &amp; D151 &amp;E151 &amp; F151 &amp; G151</f>
        <v>00001130330262010540</v>
      </c>
    </row>
    <row r="152" spans="1:12" ht="33.75" x14ac:dyDescent="0.2">
      <c r="A152" s="63" t="s">
        <v>212</v>
      </c>
      <c r="B152" s="64" t="s">
        <v>7</v>
      </c>
      <c r="C152" s="94" t="s">
        <v>69</v>
      </c>
      <c r="D152" s="105" t="s">
        <v>184</v>
      </c>
      <c r="E152" s="200" t="s">
        <v>214</v>
      </c>
      <c r="F152" s="201"/>
      <c r="G152" s="106" t="s">
        <v>69</v>
      </c>
      <c r="H152" s="95">
        <v>86556</v>
      </c>
      <c r="I152" s="96">
        <v>83866</v>
      </c>
      <c r="J152" s="97">
        <v>2690</v>
      </c>
      <c r="K152" s="75" t="str">
        <f t="shared" si="3"/>
        <v>00001131100000000000</v>
      </c>
      <c r="L152" s="66" t="s">
        <v>213</v>
      </c>
    </row>
    <row r="153" spans="1:12" ht="33.75" x14ac:dyDescent="0.2">
      <c r="A153" s="63" t="s">
        <v>215</v>
      </c>
      <c r="B153" s="64" t="s">
        <v>7</v>
      </c>
      <c r="C153" s="94" t="s">
        <v>69</v>
      </c>
      <c r="D153" s="105" t="s">
        <v>184</v>
      </c>
      <c r="E153" s="200" t="s">
        <v>217</v>
      </c>
      <c r="F153" s="201"/>
      <c r="G153" s="106" t="s">
        <v>69</v>
      </c>
      <c r="H153" s="95">
        <v>86556</v>
      </c>
      <c r="I153" s="96">
        <v>83866</v>
      </c>
      <c r="J153" s="97">
        <v>2690</v>
      </c>
      <c r="K153" s="75" t="str">
        <f t="shared" si="3"/>
        <v>00001131100100000000</v>
      </c>
      <c r="L153" s="66" t="s">
        <v>216</v>
      </c>
    </row>
    <row r="154" spans="1:12" ht="22.5" x14ac:dyDescent="0.2">
      <c r="A154" s="63" t="s">
        <v>218</v>
      </c>
      <c r="B154" s="64" t="s">
        <v>7</v>
      </c>
      <c r="C154" s="94" t="s">
        <v>69</v>
      </c>
      <c r="D154" s="105" t="s">
        <v>184</v>
      </c>
      <c r="E154" s="200" t="s">
        <v>220</v>
      </c>
      <c r="F154" s="201"/>
      <c r="G154" s="106" t="s">
        <v>69</v>
      </c>
      <c r="H154" s="95">
        <v>86556</v>
      </c>
      <c r="I154" s="96">
        <v>83866</v>
      </c>
      <c r="J154" s="97">
        <v>2690</v>
      </c>
      <c r="K154" s="75" t="str">
        <f t="shared" si="3"/>
        <v>00001131100123180000</v>
      </c>
      <c r="L154" s="66" t="s">
        <v>219</v>
      </c>
    </row>
    <row r="155" spans="1:12" ht="22.5" x14ac:dyDescent="0.2">
      <c r="A155" s="63" t="s">
        <v>130</v>
      </c>
      <c r="B155" s="64" t="s">
        <v>7</v>
      </c>
      <c r="C155" s="94" t="s">
        <v>69</v>
      </c>
      <c r="D155" s="105" t="s">
        <v>184</v>
      </c>
      <c r="E155" s="200" t="s">
        <v>220</v>
      </c>
      <c r="F155" s="201"/>
      <c r="G155" s="106" t="s">
        <v>7</v>
      </c>
      <c r="H155" s="95">
        <v>86556</v>
      </c>
      <c r="I155" s="96">
        <v>83866</v>
      </c>
      <c r="J155" s="97">
        <v>2690</v>
      </c>
      <c r="K155" s="75" t="str">
        <f t="shared" si="3"/>
        <v>00001131100123180200</v>
      </c>
      <c r="L155" s="66" t="s">
        <v>221</v>
      </c>
    </row>
    <row r="156" spans="1:12" ht="22.5" x14ac:dyDescent="0.2">
      <c r="A156" s="63" t="s">
        <v>132</v>
      </c>
      <c r="B156" s="64" t="s">
        <v>7</v>
      </c>
      <c r="C156" s="94" t="s">
        <v>69</v>
      </c>
      <c r="D156" s="105" t="s">
        <v>184</v>
      </c>
      <c r="E156" s="200" t="s">
        <v>220</v>
      </c>
      <c r="F156" s="201"/>
      <c r="G156" s="106" t="s">
        <v>134</v>
      </c>
      <c r="H156" s="95">
        <v>86556</v>
      </c>
      <c r="I156" s="96">
        <v>83866</v>
      </c>
      <c r="J156" s="97">
        <v>2690</v>
      </c>
      <c r="K156" s="75" t="str">
        <f t="shared" si="3"/>
        <v>00001131100123180240</v>
      </c>
      <c r="L156" s="66" t="s">
        <v>222</v>
      </c>
    </row>
    <row r="157" spans="1:12" s="55" customFormat="1" ht="15" x14ac:dyDescent="0.2">
      <c r="A157" s="53" t="s">
        <v>135</v>
      </c>
      <c r="B157" s="52" t="s">
        <v>7</v>
      </c>
      <c r="C157" s="98" t="s">
        <v>69</v>
      </c>
      <c r="D157" s="107" t="s">
        <v>184</v>
      </c>
      <c r="E157" s="167" t="s">
        <v>220</v>
      </c>
      <c r="F157" s="168"/>
      <c r="G157" s="108" t="s">
        <v>136</v>
      </c>
      <c r="H157" s="99">
        <v>86556</v>
      </c>
      <c r="I157" s="100">
        <v>83866</v>
      </c>
      <c r="J157" s="101">
        <f>IF(IF(H157="",0,H157)=0,0,(IF(H157&gt;0,IF(I157&gt;H157,0,H157-I157),IF(I157&gt;H157,H157-I157,0))))</f>
        <v>2690</v>
      </c>
      <c r="K157" s="75" t="str">
        <f t="shared" si="3"/>
        <v>00001131100123180244</v>
      </c>
      <c r="L157" s="54" t="str">
        <f>C157 &amp; D157 &amp;E157 &amp; F157 &amp; G157</f>
        <v>00001131100123180244</v>
      </c>
    </row>
    <row r="158" spans="1:12" ht="45" x14ac:dyDescent="0.2">
      <c r="A158" s="63" t="s">
        <v>223</v>
      </c>
      <c r="B158" s="64" t="s">
        <v>7</v>
      </c>
      <c r="C158" s="94" t="s">
        <v>69</v>
      </c>
      <c r="D158" s="105" t="s">
        <v>184</v>
      </c>
      <c r="E158" s="200" t="s">
        <v>225</v>
      </c>
      <c r="F158" s="201"/>
      <c r="G158" s="106" t="s">
        <v>69</v>
      </c>
      <c r="H158" s="95">
        <v>30000</v>
      </c>
      <c r="I158" s="96">
        <v>0</v>
      </c>
      <c r="J158" s="97">
        <v>30000</v>
      </c>
      <c r="K158" s="75" t="str">
        <f t="shared" si="3"/>
        <v>00001131300000000000</v>
      </c>
      <c r="L158" s="66" t="s">
        <v>224</v>
      </c>
    </row>
    <row r="159" spans="1:12" ht="15" x14ac:dyDescent="0.2">
      <c r="A159" s="63" t="s">
        <v>226</v>
      </c>
      <c r="B159" s="64" t="s">
        <v>7</v>
      </c>
      <c r="C159" s="94" t="s">
        <v>69</v>
      </c>
      <c r="D159" s="105" t="s">
        <v>184</v>
      </c>
      <c r="E159" s="200" t="s">
        <v>228</v>
      </c>
      <c r="F159" s="201"/>
      <c r="G159" s="106" t="s">
        <v>69</v>
      </c>
      <c r="H159" s="95">
        <v>30000</v>
      </c>
      <c r="I159" s="96">
        <v>0</v>
      </c>
      <c r="J159" s="97">
        <v>30000</v>
      </c>
      <c r="K159" s="75" t="str">
        <f t="shared" si="3"/>
        <v>00001131300100000000</v>
      </c>
      <c r="L159" s="66" t="s">
        <v>227</v>
      </c>
    </row>
    <row r="160" spans="1:12" ht="22.5" x14ac:dyDescent="0.2">
      <c r="A160" s="63" t="s">
        <v>229</v>
      </c>
      <c r="B160" s="64" t="s">
        <v>7</v>
      </c>
      <c r="C160" s="94" t="s">
        <v>69</v>
      </c>
      <c r="D160" s="105" t="s">
        <v>184</v>
      </c>
      <c r="E160" s="200" t="s">
        <v>231</v>
      </c>
      <c r="F160" s="201"/>
      <c r="G160" s="106" t="s">
        <v>69</v>
      </c>
      <c r="H160" s="95">
        <v>30000</v>
      </c>
      <c r="I160" s="96">
        <v>0</v>
      </c>
      <c r="J160" s="97">
        <v>30000</v>
      </c>
      <c r="K160" s="75" t="str">
        <f t="shared" si="3"/>
        <v>00001131300123210000</v>
      </c>
      <c r="L160" s="66" t="s">
        <v>230</v>
      </c>
    </row>
    <row r="161" spans="1:12" ht="15" x14ac:dyDescent="0.2">
      <c r="A161" s="63" t="s">
        <v>232</v>
      </c>
      <c r="B161" s="64" t="s">
        <v>7</v>
      </c>
      <c r="C161" s="94" t="s">
        <v>69</v>
      </c>
      <c r="D161" s="105" t="s">
        <v>184</v>
      </c>
      <c r="E161" s="200" t="s">
        <v>231</v>
      </c>
      <c r="F161" s="201"/>
      <c r="G161" s="106" t="s">
        <v>234</v>
      </c>
      <c r="H161" s="95">
        <v>30000</v>
      </c>
      <c r="I161" s="96">
        <v>0</v>
      </c>
      <c r="J161" s="97">
        <v>30000</v>
      </c>
      <c r="K161" s="75" t="str">
        <f t="shared" si="3"/>
        <v>00001131300123210300</v>
      </c>
      <c r="L161" s="66" t="s">
        <v>233</v>
      </c>
    </row>
    <row r="162" spans="1:12" s="55" customFormat="1" ht="15" x14ac:dyDescent="0.2">
      <c r="A162" s="53" t="s">
        <v>235</v>
      </c>
      <c r="B162" s="52" t="s">
        <v>7</v>
      </c>
      <c r="C162" s="98" t="s">
        <v>69</v>
      </c>
      <c r="D162" s="107" t="s">
        <v>184</v>
      </c>
      <c r="E162" s="167" t="s">
        <v>231</v>
      </c>
      <c r="F162" s="168"/>
      <c r="G162" s="108" t="s">
        <v>236</v>
      </c>
      <c r="H162" s="99">
        <v>30000</v>
      </c>
      <c r="I162" s="100">
        <v>0</v>
      </c>
      <c r="J162" s="101">
        <f>IF(IF(H162="",0,H162)=0,0,(IF(H162&gt;0,IF(I162&gt;H162,0,H162-I162),IF(I162&gt;H162,H162-I162,0))))</f>
        <v>30000</v>
      </c>
      <c r="K162" s="75" t="str">
        <f t="shared" si="3"/>
        <v>00001131300123210360</v>
      </c>
      <c r="L162" s="54" t="str">
        <f>C162 &amp; D162 &amp;E162 &amp; F162 &amp; G162</f>
        <v>00001131300123210360</v>
      </c>
    </row>
    <row r="163" spans="1:12" ht="56.25" x14ac:dyDescent="0.2">
      <c r="A163" s="63" t="s">
        <v>237</v>
      </c>
      <c r="B163" s="64" t="s">
        <v>7</v>
      </c>
      <c r="C163" s="94" t="s">
        <v>69</v>
      </c>
      <c r="D163" s="105" t="s">
        <v>184</v>
      </c>
      <c r="E163" s="200" t="s">
        <v>239</v>
      </c>
      <c r="F163" s="201"/>
      <c r="G163" s="106" t="s">
        <v>69</v>
      </c>
      <c r="H163" s="95">
        <v>1450</v>
      </c>
      <c r="I163" s="96">
        <v>0</v>
      </c>
      <c r="J163" s="97">
        <v>1450</v>
      </c>
      <c r="K163" s="75" t="str">
        <f t="shared" si="3"/>
        <v>00001131400000000000</v>
      </c>
      <c r="L163" s="66" t="s">
        <v>238</v>
      </c>
    </row>
    <row r="164" spans="1:12" ht="33.75" x14ac:dyDescent="0.2">
      <c r="A164" s="63" t="s">
        <v>240</v>
      </c>
      <c r="B164" s="64" t="s">
        <v>7</v>
      </c>
      <c r="C164" s="94" t="s">
        <v>69</v>
      </c>
      <c r="D164" s="105" t="s">
        <v>184</v>
      </c>
      <c r="E164" s="200" t="s">
        <v>242</v>
      </c>
      <c r="F164" s="201"/>
      <c r="G164" s="106" t="s">
        <v>69</v>
      </c>
      <c r="H164" s="95">
        <v>1450</v>
      </c>
      <c r="I164" s="96">
        <v>0</v>
      </c>
      <c r="J164" s="97">
        <v>1450</v>
      </c>
      <c r="K164" s="75" t="str">
        <f t="shared" si="3"/>
        <v>00001131400100000000</v>
      </c>
      <c r="L164" s="66" t="s">
        <v>241</v>
      </c>
    </row>
    <row r="165" spans="1:12" ht="33.75" x14ac:dyDescent="0.2">
      <c r="A165" s="63" t="s">
        <v>243</v>
      </c>
      <c r="B165" s="64" t="s">
        <v>7</v>
      </c>
      <c r="C165" s="94" t="s">
        <v>69</v>
      </c>
      <c r="D165" s="105" t="s">
        <v>184</v>
      </c>
      <c r="E165" s="200" t="s">
        <v>245</v>
      </c>
      <c r="F165" s="201"/>
      <c r="G165" s="106" t="s">
        <v>69</v>
      </c>
      <c r="H165" s="95">
        <v>1450</v>
      </c>
      <c r="I165" s="96">
        <v>0</v>
      </c>
      <c r="J165" s="97">
        <v>1450</v>
      </c>
      <c r="K165" s="75" t="str">
        <f t="shared" si="3"/>
        <v>00001131400123220000</v>
      </c>
      <c r="L165" s="66" t="s">
        <v>244</v>
      </c>
    </row>
    <row r="166" spans="1:12" ht="22.5" x14ac:dyDescent="0.2">
      <c r="A166" s="63" t="s">
        <v>130</v>
      </c>
      <c r="B166" s="64" t="s">
        <v>7</v>
      </c>
      <c r="C166" s="94" t="s">
        <v>69</v>
      </c>
      <c r="D166" s="105" t="s">
        <v>184</v>
      </c>
      <c r="E166" s="200" t="s">
        <v>245</v>
      </c>
      <c r="F166" s="201"/>
      <c r="G166" s="106" t="s">
        <v>7</v>
      </c>
      <c r="H166" s="95">
        <v>1450</v>
      </c>
      <c r="I166" s="96">
        <v>0</v>
      </c>
      <c r="J166" s="97">
        <v>1450</v>
      </c>
      <c r="K166" s="75" t="str">
        <f t="shared" si="3"/>
        <v>00001131400123220200</v>
      </c>
      <c r="L166" s="66" t="s">
        <v>246</v>
      </c>
    </row>
    <row r="167" spans="1:12" ht="22.5" x14ac:dyDescent="0.2">
      <c r="A167" s="63" t="s">
        <v>132</v>
      </c>
      <c r="B167" s="64" t="s">
        <v>7</v>
      </c>
      <c r="C167" s="94" t="s">
        <v>69</v>
      </c>
      <c r="D167" s="105" t="s">
        <v>184</v>
      </c>
      <c r="E167" s="200" t="s">
        <v>245</v>
      </c>
      <c r="F167" s="201"/>
      <c r="G167" s="106" t="s">
        <v>134</v>
      </c>
      <c r="H167" s="95">
        <v>1450</v>
      </c>
      <c r="I167" s="96">
        <v>0</v>
      </c>
      <c r="J167" s="97">
        <v>1450</v>
      </c>
      <c r="K167" s="75" t="str">
        <f t="shared" si="3"/>
        <v>00001131400123220240</v>
      </c>
      <c r="L167" s="66" t="s">
        <v>247</v>
      </c>
    </row>
    <row r="168" spans="1:12" s="55" customFormat="1" ht="15" x14ac:dyDescent="0.2">
      <c r="A168" s="53" t="s">
        <v>135</v>
      </c>
      <c r="B168" s="52" t="s">
        <v>7</v>
      </c>
      <c r="C168" s="98" t="s">
        <v>69</v>
      </c>
      <c r="D168" s="107" t="s">
        <v>184</v>
      </c>
      <c r="E168" s="167" t="s">
        <v>245</v>
      </c>
      <c r="F168" s="168"/>
      <c r="G168" s="108" t="s">
        <v>136</v>
      </c>
      <c r="H168" s="99">
        <v>1450</v>
      </c>
      <c r="I168" s="100">
        <v>0</v>
      </c>
      <c r="J168" s="101">
        <f>IF(IF(H168="",0,H168)=0,0,(IF(H168&gt;0,IF(I168&gt;H168,0,H168-I168),IF(I168&gt;H168,H168-I168,0))))</f>
        <v>1450</v>
      </c>
      <c r="K168" s="75" t="str">
        <f t="shared" si="3"/>
        <v>00001131400123220244</v>
      </c>
      <c r="L168" s="54" t="str">
        <f>C168 &amp; D168 &amp;E168 &amp; F168 &amp; G168</f>
        <v>00001131400123220244</v>
      </c>
    </row>
    <row r="169" spans="1:12" ht="22.5" x14ac:dyDescent="0.2">
      <c r="A169" s="63" t="s">
        <v>173</v>
      </c>
      <c r="B169" s="64" t="s">
        <v>7</v>
      </c>
      <c r="C169" s="94" t="s">
        <v>69</v>
      </c>
      <c r="D169" s="105" t="s">
        <v>184</v>
      </c>
      <c r="E169" s="200" t="s">
        <v>175</v>
      </c>
      <c r="F169" s="201"/>
      <c r="G169" s="106" t="s">
        <v>69</v>
      </c>
      <c r="H169" s="95">
        <v>154000</v>
      </c>
      <c r="I169" s="96">
        <v>65000</v>
      </c>
      <c r="J169" s="97">
        <v>89000</v>
      </c>
      <c r="K169" s="75" t="str">
        <f t="shared" si="3"/>
        <v>00001139300000000000</v>
      </c>
      <c r="L169" s="66" t="s">
        <v>248</v>
      </c>
    </row>
    <row r="170" spans="1:12" ht="15" x14ac:dyDescent="0.2">
      <c r="A170" s="63" t="s">
        <v>249</v>
      </c>
      <c r="B170" s="64" t="s">
        <v>7</v>
      </c>
      <c r="C170" s="94" t="s">
        <v>69</v>
      </c>
      <c r="D170" s="105" t="s">
        <v>184</v>
      </c>
      <c r="E170" s="200" t="s">
        <v>251</v>
      </c>
      <c r="F170" s="201"/>
      <c r="G170" s="106" t="s">
        <v>69</v>
      </c>
      <c r="H170" s="95">
        <v>52000</v>
      </c>
      <c r="I170" s="96">
        <v>50000</v>
      </c>
      <c r="J170" s="97">
        <v>2000</v>
      </c>
      <c r="K170" s="75" t="str">
        <f t="shared" si="3"/>
        <v>00001139300026040000</v>
      </c>
      <c r="L170" s="66" t="s">
        <v>250</v>
      </c>
    </row>
    <row r="171" spans="1:12" ht="15" x14ac:dyDescent="0.2">
      <c r="A171" s="63" t="s">
        <v>139</v>
      </c>
      <c r="B171" s="64" t="s">
        <v>7</v>
      </c>
      <c r="C171" s="94" t="s">
        <v>69</v>
      </c>
      <c r="D171" s="105" t="s">
        <v>184</v>
      </c>
      <c r="E171" s="200" t="s">
        <v>251</v>
      </c>
      <c r="F171" s="201"/>
      <c r="G171" s="106" t="s">
        <v>141</v>
      </c>
      <c r="H171" s="95">
        <v>52000</v>
      </c>
      <c r="I171" s="96">
        <v>50000</v>
      </c>
      <c r="J171" s="97">
        <v>2000</v>
      </c>
      <c r="K171" s="75" t="str">
        <f t="shared" si="3"/>
        <v>00001139300026040800</v>
      </c>
      <c r="L171" s="66" t="s">
        <v>252</v>
      </c>
    </row>
    <row r="172" spans="1:12" ht="15" x14ac:dyDescent="0.2">
      <c r="A172" s="63" t="s">
        <v>253</v>
      </c>
      <c r="B172" s="64" t="s">
        <v>7</v>
      </c>
      <c r="C172" s="94" t="s">
        <v>69</v>
      </c>
      <c r="D172" s="105" t="s">
        <v>184</v>
      </c>
      <c r="E172" s="200" t="s">
        <v>251</v>
      </c>
      <c r="F172" s="201"/>
      <c r="G172" s="106" t="s">
        <v>255</v>
      </c>
      <c r="H172" s="95">
        <v>52000</v>
      </c>
      <c r="I172" s="96">
        <v>50000</v>
      </c>
      <c r="J172" s="97">
        <v>2000</v>
      </c>
      <c r="K172" s="75" t="str">
        <f t="shared" si="3"/>
        <v>00001139300026040830</v>
      </c>
      <c r="L172" s="66" t="s">
        <v>254</v>
      </c>
    </row>
    <row r="173" spans="1:12" s="55" customFormat="1" ht="22.5" x14ac:dyDescent="0.2">
      <c r="A173" s="53" t="s">
        <v>256</v>
      </c>
      <c r="B173" s="52" t="s">
        <v>7</v>
      </c>
      <c r="C173" s="98" t="s">
        <v>69</v>
      </c>
      <c r="D173" s="107" t="s">
        <v>184</v>
      </c>
      <c r="E173" s="167" t="s">
        <v>251</v>
      </c>
      <c r="F173" s="168"/>
      <c r="G173" s="108" t="s">
        <v>257</v>
      </c>
      <c r="H173" s="99">
        <v>52000</v>
      </c>
      <c r="I173" s="100">
        <v>50000</v>
      </c>
      <c r="J173" s="101">
        <f>IF(IF(H173="",0,H173)=0,0,(IF(H173&gt;0,IF(I173&gt;H173,0,H173-I173),IF(I173&gt;H173,H173-I173,0))))</f>
        <v>2000</v>
      </c>
      <c r="K173" s="75" t="str">
        <f t="shared" si="3"/>
        <v>00001139300026040831</v>
      </c>
      <c r="L173" s="54" t="str">
        <f>C173 &amp; D173 &amp;E173 &amp; F173 &amp; G173</f>
        <v>00001139300026040831</v>
      </c>
    </row>
    <row r="174" spans="1:12" ht="22.5" x14ac:dyDescent="0.2">
      <c r="A174" s="63" t="s">
        <v>258</v>
      </c>
      <c r="B174" s="64" t="s">
        <v>7</v>
      </c>
      <c r="C174" s="94" t="s">
        <v>69</v>
      </c>
      <c r="D174" s="105" t="s">
        <v>184</v>
      </c>
      <c r="E174" s="200" t="s">
        <v>260</v>
      </c>
      <c r="F174" s="201"/>
      <c r="G174" s="106" t="s">
        <v>69</v>
      </c>
      <c r="H174" s="95">
        <v>102000</v>
      </c>
      <c r="I174" s="96">
        <v>15000</v>
      </c>
      <c r="J174" s="97">
        <v>87000</v>
      </c>
      <c r="K174" s="75" t="str">
        <f t="shared" si="3"/>
        <v>00001139300026090000</v>
      </c>
      <c r="L174" s="66" t="s">
        <v>259</v>
      </c>
    </row>
    <row r="175" spans="1:12" ht="56.25" x14ac:dyDescent="0.2">
      <c r="A175" s="63" t="s">
        <v>107</v>
      </c>
      <c r="B175" s="64" t="s">
        <v>7</v>
      </c>
      <c r="C175" s="94" t="s">
        <v>69</v>
      </c>
      <c r="D175" s="105" t="s">
        <v>184</v>
      </c>
      <c r="E175" s="200" t="s">
        <v>260</v>
      </c>
      <c r="F175" s="201"/>
      <c r="G175" s="106" t="s">
        <v>109</v>
      </c>
      <c r="H175" s="95">
        <v>102000</v>
      </c>
      <c r="I175" s="96">
        <v>15000</v>
      </c>
      <c r="J175" s="97">
        <v>87000</v>
      </c>
      <c r="K175" s="75" t="str">
        <f t="shared" si="3"/>
        <v>00001139300026090100</v>
      </c>
      <c r="L175" s="66" t="s">
        <v>261</v>
      </c>
    </row>
    <row r="176" spans="1:12" ht="22.5" x14ac:dyDescent="0.2">
      <c r="A176" s="63" t="s">
        <v>110</v>
      </c>
      <c r="B176" s="64" t="s">
        <v>7</v>
      </c>
      <c r="C176" s="94" t="s">
        <v>69</v>
      </c>
      <c r="D176" s="105" t="s">
        <v>184</v>
      </c>
      <c r="E176" s="200" t="s">
        <v>260</v>
      </c>
      <c r="F176" s="201"/>
      <c r="G176" s="106" t="s">
        <v>112</v>
      </c>
      <c r="H176" s="95">
        <v>102000</v>
      </c>
      <c r="I176" s="96">
        <v>15000</v>
      </c>
      <c r="J176" s="97">
        <v>87000</v>
      </c>
      <c r="K176" s="75" t="str">
        <f t="shared" si="3"/>
        <v>00001139300026090120</v>
      </c>
      <c r="L176" s="66" t="s">
        <v>262</v>
      </c>
    </row>
    <row r="177" spans="1:12" s="55" customFormat="1" ht="45" x14ac:dyDescent="0.2">
      <c r="A177" s="53" t="s">
        <v>263</v>
      </c>
      <c r="B177" s="52" t="s">
        <v>7</v>
      </c>
      <c r="C177" s="98" t="s">
        <v>69</v>
      </c>
      <c r="D177" s="107" t="s">
        <v>184</v>
      </c>
      <c r="E177" s="167" t="s">
        <v>260</v>
      </c>
      <c r="F177" s="168"/>
      <c r="G177" s="108" t="s">
        <v>264</v>
      </c>
      <c r="H177" s="99">
        <v>102000</v>
      </c>
      <c r="I177" s="100">
        <v>15000</v>
      </c>
      <c r="J177" s="101">
        <f>IF(IF(H177="",0,H177)=0,0,(IF(H177&gt;0,IF(I177&gt;H177,0,H177-I177),IF(I177&gt;H177,H177-I177,0))))</f>
        <v>87000</v>
      </c>
      <c r="K177" s="75" t="str">
        <f t="shared" si="3"/>
        <v>00001139300026090123</v>
      </c>
      <c r="L177" s="54" t="str">
        <f>C177 &amp; D177 &amp;E177 &amp; F177 &amp; G177</f>
        <v>00001139300026090123</v>
      </c>
    </row>
    <row r="178" spans="1:12" ht="15" x14ac:dyDescent="0.2">
      <c r="A178" s="63" t="s">
        <v>265</v>
      </c>
      <c r="B178" s="64" t="s">
        <v>7</v>
      </c>
      <c r="C178" s="94" t="s">
        <v>69</v>
      </c>
      <c r="D178" s="105" t="s">
        <v>267</v>
      </c>
      <c r="E178" s="200" t="s">
        <v>93</v>
      </c>
      <c r="F178" s="201"/>
      <c r="G178" s="106" t="s">
        <v>69</v>
      </c>
      <c r="H178" s="95">
        <v>244500</v>
      </c>
      <c r="I178" s="96">
        <v>153411.21</v>
      </c>
      <c r="J178" s="97">
        <v>91088.79</v>
      </c>
      <c r="K178" s="75" t="str">
        <f t="shared" si="3"/>
        <v>00002000000000000000</v>
      </c>
      <c r="L178" s="66" t="s">
        <v>266</v>
      </c>
    </row>
    <row r="179" spans="1:12" ht="15" x14ac:dyDescent="0.2">
      <c r="A179" s="63" t="s">
        <v>268</v>
      </c>
      <c r="B179" s="64" t="s">
        <v>7</v>
      </c>
      <c r="C179" s="94" t="s">
        <v>69</v>
      </c>
      <c r="D179" s="105" t="s">
        <v>270</v>
      </c>
      <c r="E179" s="200" t="s">
        <v>93</v>
      </c>
      <c r="F179" s="201"/>
      <c r="G179" s="106" t="s">
        <v>69</v>
      </c>
      <c r="H179" s="95">
        <v>244500</v>
      </c>
      <c r="I179" s="96">
        <v>153411.21</v>
      </c>
      <c r="J179" s="97">
        <v>91088.79</v>
      </c>
      <c r="K179" s="75" t="str">
        <f t="shared" si="3"/>
        <v>00002030000000000000</v>
      </c>
      <c r="L179" s="66" t="s">
        <v>269</v>
      </c>
    </row>
    <row r="180" spans="1:12" ht="22.5" x14ac:dyDescent="0.2">
      <c r="A180" s="63" t="s">
        <v>173</v>
      </c>
      <c r="B180" s="64" t="s">
        <v>7</v>
      </c>
      <c r="C180" s="94" t="s">
        <v>69</v>
      </c>
      <c r="D180" s="105" t="s">
        <v>270</v>
      </c>
      <c r="E180" s="200" t="s">
        <v>175</v>
      </c>
      <c r="F180" s="201"/>
      <c r="G180" s="106" t="s">
        <v>69</v>
      </c>
      <c r="H180" s="95">
        <v>244500</v>
      </c>
      <c r="I180" s="96">
        <v>153411.21</v>
      </c>
      <c r="J180" s="97">
        <v>91088.79</v>
      </c>
      <c r="K180" s="75" t="str">
        <f t="shared" si="3"/>
        <v>00002039300000000000</v>
      </c>
      <c r="L180" s="66" t="s">
        <v>271</v>
      </c>
    </row>
    <row r="181" spans="1:12" ht="22.5" x14ac:dyDescent="0.2">
      <c r="A181" s="63" t="s">
        <v>272</v>
      </c>
      <c r="B181" s="64" t="s">
        <v>7</v>
      </c>
      <c r="C181" s="94" t="s">
        <v>69</v>
      </c>
      <c r="D181" s="105" t="s">
        <v>270</v>
      </c>
      <c r="E181" s="200" t="s">
        <v>274</v>
      </c>
      <c r="F181" s="201"/>
      <c r="G181" s="106" t="s">
        <v>69</v>
      </c>
      <c r="H181" s="95">
        <v>244500</v>
      </c>
      <c r="I181" s="96">
        <v>153411.21</v>
      </c>
      <c r="J181" s="97">
        <v>91088.79</v>
      </c>
      <c r="K181" s="75" t="str">
        <f t="shared" si="3"/>
        <v>00002039300051180000</v>
      </c>
      <c r="L181" s="66" t="s">
        <v>273</v>
      </c>
    </row>
    <row r="182" spans="1:12" ht="56.25" x14ac:dyDescent="0.2">
      <c r="A182" s="63" t="s">
        <v>107</v>
      </c>
      <c r="B182" s="64" t="s">
        <v>7</v>
      </c>
      <c r="C182" s="94" t="s">
        <v>69</v>
      </c>
      <c r="D182" s="105" t="s">
        <v>270</v>
      </c>
      <c r="E182" s="200" t="s">
        <v>274</v>
      </c>
      <c r="F182" s="201"/>
      <c r="G182" s="106" t="s">
        <v>109</v>
      </c>
      <c r="H182" s="95">
        <v>227320</v>
      </c>
      <c r="I182" s="96">
        <v>143411.21</v>
      </c>
      <c r="J182" s="97">
        <v>83908.79</v>
      </c>
      <c r="K182" s="75" t="str">
        <f t="shared" si="3"/>
        <v>00002039300051180100</v>
      </c>
      <c r="L182" s="66" t="s">
        <v>275</v>
      </c>
    </row>
    <row r="183" spans="1:12" ht="22.5" x14ac:dyDescent="0.2">
      <c r="A183" s="63" t="s">
        <v>110</v>
      </c>
      <c r="B183" s="64" t="s">
        <v>7</v>
      </c>
      <c r="C183" s="94" t="s">
        <v>69</v>
      </c>
      <c r="D183" s="105" t="s">
        <v>270</v>
      </c>
      <c r="E183" s="200" t="s">
        <v>274</v>
      </c>
      <c r="F183" s="201"/>
      <c r="G183" s="106" t="s">
        <v>112</v>
      </c>
      <c r="H183" s="95">
        <v>227320</v>
      </c>
      <c r="I183" s="96">
        <v>143411.21</v>
      </c>
      <c r="J183" s="97">
        <v>83908.79</v>
      </c>
      <c r="K183" s="75" t="str">
        <f t="shared" si="3"/>
        <v>00002039300051180120</v>
      </c>
      <c r="L183" s="66" t="s">
        <v>276</v>
      </c>
    </row>
    <row r="184" spans="1:12" s="55" customFormat="1" ht="22.5" x14ac:dyDescent="0.2">
      <c r="A184" s="53" t="s">
        <v>113</v>
      </c>
      <c r="B184" s="52" t="s">
        <v>7</v>
      </c>
      <c r="C184" s="98" t="s">
        <v>69</v>
      </c>
      <c r="D184" s="107" t="s">
        <v>270</v>
      </c>
      <c r="E184" s="167" t="s">
        <v>274</v>
      </c>
      <c r="F184" s="168"/>
      <c r="G184" s="108" t="s">
        <v>114</v>
      </c>
      <c r="H184" s="99">
        <v>174590</v>
      </c>
      <c r="I184" s="100">
        <v>112237.54</v>
      </c>
      <c r="J184" s="101">
        <f>IF(IF(H184="",0,H184)=0,0,(IF(H184&gt;0,IF(I184&gt;H184,0,H184-I184),IF(I184&gt;H184,H184-I184,0))))</f>
        <v>62352.46</v>
      </c>
      <c r="K184" s="75" t="str">
        <f t="shared" si="3"/>
        <v>00002039300051180121</v>
      </c>
      <c r="L184" s="54" t="str">
        <f>C184 &amp; D184 &amp;E184 &amp; F184 &amp; G184</f>
        <v>00002039300051180121</v>
      </c>
    </row>
    <row r="185" spans="1:12" s="55" customFormat="1" ht="33.75" x14ac:dyDescent="0.2">
      <c r="A185" s="53" t="s">
        <v>117</v>
      </c>
      <c r="B185" s="52" t="s">
        <v>7</v>
      </c>
      <c r="C185" s="98" t="s">
        <v>69</v>
      </c>
      <c r="D185" s="107" t="s">
        <v>270</v>
      </c>
      <c r="E185" s="167" t="s">
        <v>274</v>
      </c>
      <c r="F185" s="168"/>
      <c r="G185" s="108" t="s">
        <v>118</v>
      </c>
      <c r="H185" s="99">
        <v>52730</v>
      </c>
      <c r="I185" s="100">
        <v>31173.67</v>
      </c>
      <c r="J185" s="101">
        <f>IF(IF(H185="",0,H185)=0,0,(IF(H185&gt;0,IF(I185&gt;H185,0,H185-I185),IF(I185&gt;H185,H185-I185,0))))</f>
        <v>21556.33</v>
      </c>
      <c r="K185" s="75" t="str">
        <f t="shared" si="3"/>
        <v>00002039300051180129</v>
      </c>
      <c r="L185" s="54" t="str">
        <f>C185 &amp; D185 &amp;E185 &amp; F185 &amp; G185</f>
        <v>00002039300051180129</v>
      </c>
    </row>
    <row r="186" spans="1:12" ht="22.5" x14ac:dyDescent="0.2">
      <c r="A186" s="63" t="s">
        <v>130</v>
      </c>
      <c r="B186" s="64" t="s">
        <v>7</v>
      </c>
      <c r="C186" s="94" t="s">
        <v>69</v>
      </c>
      <c r="D186" s="105" t="s">
        <v>270</v>
      </c>
      <c r="E186" s="200" t="s">
        <v>274</v>
      </c>
      <c r="F186" s="201"/>
      <c r="G186" s="106" t="s">
        <v>7</v>
      </c>
      <c r="H186" s="95">
        <v>17180</v>
      </c>
      <c r="I186" s="96">
        <v>10000</v>
      </c>
      <c r="J186" s="97">
        <v>7180</v>
      </c>
      <c r="K186" s="75" t="str">
        <f t="shared" si="3"/>
        <v>00002039300051180200</v>
      </c>
      <c r="L186" s="66" t="s">
        <v>277</v>
      </c>
    </row>
    <row r="187" spans="1:12" ht="22.5" x14ac:dyDescent="0.2">
      <c r="A187" s="63" t="s">
        <v>132</v>
      </c>
      <c r="B187" s="64" t="s">
        <v>7</v>
      </c>
      <c r="C187" s="94" t="s">
        <v>69</v>
      </c>
      <c r="D187" s="105" t="s">
        <v>270</v>
      </c>
      <c r="E187" s="200" t="s">
        <v>274</v>
      </c>
      <c r="F187" s="201"/>
      <c r="G187" s="106" t="s">
        <v>134</v>
      </c>
      <c r="H187" s="95">
        <v>17180</v>
      </c>
      <c r="I187" s="96">
        <v>10000</v>
      </c>
      <c r="J187" s="97">
        <v>7180</v>
      </c>
      <c r="K187" s="75" t="str">
        <f t="shared" si="3"/>
        <v>00002039300051180240</v>
      </c>
      <c r="L187" s="66" t="s">
        <v>278</v>
      </c>
    </row>
    <row r="188" spans="1:12" s="55" customFormat="1" ht="15" x14ac:dyDescent="0.2">
      <c r="A188" s="53" t="s">
        <v>135</v>
      </c>
      <c r="B188" s="52" t="s">
        <v>7</v>
      </c>
      <c r="C188" s="98" t="s">
        <v>69</v>
      </c>
      <c r="D188" s="107" t="s">
        <v>270</v>
      </c>
      <c r="E188" s="167" t="s">
        <v>274</v>
      </c>
      <c r="F188" s="168"/>
      <c r="G188" s="108" t="s">
        <v>136</v>
      </c>
      <c r="H188" s="99">
        <v>17180</v>
      </c>
      <c r="I188" s="100">
        <v>10000</v>
      </c>
      <c r="J188" s="101">
        <f>IF(IF(H188="",0,H188)=0,0,(IF(H188&gt;0,IF(I188&gt;H188,0,H188-I188),IF(I188&gt;H188,H188-I188,0))))</f>
        <v>7180</v>
      </c>
      <c r="K188" s="75" t="str">
        <f t="shared" si="3"/>
        <v>00002039300051180244</v>
      </c>
      <c r="L188" s="54" t="str">
        <f>C188 &amp; D188 &amp;E188 &amp; F188 &amp; G188</f>
        <v>00002039300051180244</v>
      </c>
    </row>
    <row r="189" spans="1:12" ht="22.5" x14ac:dyDescent="0.2">
      <c r="A189" s="63" t="s">
        <v>279</v>
      </c>
      <c r="B189" s="64" t="s">
        <v>7</v>
      </c>
      <c r="C189" s="94" t="s">
        <v>69</v>
      </c>
      <c r="D189" s="105" t="s">
        <v>281</v>
      </c>
      <c r="E189" s="200" t="s">
        <v>93</v>
      </c>
      <c r="F189" s="201"/>
      <c r="G189" s="106" t="s">
        <v>69</v>
      </c>
      <c r="H189" s="95">
        <v>287900</v>
      </c>
      <c r="I189" s="96">
        <v>64449.84</v>
      </c>
      <c r="J189" s="97">
        <v>223450.16</v>
      </c>
      <c r="K189" s="75" t="str">
        <f t="shared" si="3"/>
        <v>00003000000000000000</v>
      </c>
      <c r="L189" s="66" t="s">
        <v>280</v>
      </c>
    </row>
    <row r="190" spans="1:12" ht="33.75" x14ac:dyDescent="0.2">
      <c r="A190" s="63" t="s">
        <v>282</v>
      </c>
      <c r="B190" s="64" t="s">
        <v>7</v>
      </c>
      <c r="C190" s="94" t="s">
        <v>69</v>
      </c>
      <c r="D190" s="105" t="s">
        <v>284</v>
      </c>
      <c r="E190" s="200" t="s">
        <v>93</v>
      </c>
      <c r="F190" s="201"/>
      <c r="G190" s="106" t="s">
        <v>69</v>
      </c>
      <c r="H190" s="95">
        <v>277000</v>
      </c>
      <c r="I190" s="96">
        <v>64449.84</v>
      </c>
      <c r="J190" s="97">
        <v>212550.16</v>
      </c>
      <c r="K190" s="75" t="str">
        <f t="shared" si="3"/>
        <v>00003100000000000000</v>
      </c>
      <c r="L190" s="66" t="s">
        <v>283</v>
      </c>
    </row>
    <row r="191" spans="1:12" ht="33.75" x14ac:dyDescent="0.2">
      <c r="A191" s="63" t="s">
        <v>285</v>
      </c>
      <c r="B191" s="64" t="s">
        <v>7</v>
      </c>
      <c r="C191" s="94" t="s">
        <v>69</v>
      </c>
      <c r="D191" s="105" t="s">
        <v>284</v>
      </c>
      <c r="E191" s="200" t="s">
        <v>287</v>
      </c>
      <c r="F191" s="201"/>
      <c r="G191" s="106" t="s">
        <v>69</v>
      </c>
      <c r="H191" s="95">
        <v>27100</v>
      </c>
      <c r="I191" s="96">
        <v>13542</v>
      </c>
      <c r="J191" s="97">
        <v>13558</v>
      </c>
      <c r="K191" s="75" t="str">
        <f t="shared" si="3"/>
        <v>00003100400000000000</v>
      </c>
      <c r="L191" s="66" t="s">
        <v>286</v>
      </c>
    </row>
    <row r="192" spans="1:12" ht="22.5" x14ac:dyDescent="0.2">
      <c r="A192" s="63" t="s">
        <v>288</v>
      </c>
      <c r="B192" s="64" t="s">
        <v>7</v>
      </c>
      <c r="C192" s="94" t="s">
        <v>69</v>
      </c>
      <c r="D192" s="105" t="s">
        <v>284</v>
      </c>
      <c r="E192" s="200" t="s">
        <v>290</v>
      </c>
      <c r="F192" s="201"/>
      <c r="G192" s="106" t="s">
        <v>69</v>
      </c>
      <c r="H192" s="95">
        <v>27100</v>
      </c>
      <c r="I192" s="96">
        <v>13542</v>
      </c>
      <c r="J192" s="97">
        <v>13558</v>
      </c>
      <c r="K192" s="75" t="str">
        <f t="shared" si="3"/>
        <v>00003100400100000000</v>
      </c>
      <c r="L192" s="66" t="s">
        <v>289</v>
      </c>
    </row>
    <row r="193" spans="1:12" ht="22.5" x14ac:dyDescent="0.2">
      <c r="A193" s="63" t="s">
        <v>291</v>
      </c>
      <c r="B193" s="64" t="s">
        <v>7</v>
      </c>
      <c r="C193" s="94" t="s">
        <v>69</v>
      </c>
      <c r="D193" s="105" t="s">
        <v>284</v>
      </c>
      <c r="E193" s="200" t="s">
        <v>293</v>
      </c>
      <c r="F193" s="201"/>
      <c r="G193" s="106" t="s">
        <v>69</v>
      </c>
      <c r="H193" s="95">
        <v>27100</v>
      </c>
      <c r="I193" s="96">
        <v>13542</v>
      </c>
      <c r="J193" s="97">
        <v>13558</v>
      </c>
      <c r="K193" s="75" t="str">
        <f t="shared" si="3"/>
        <v>00003100400123100000</v>
      </c>
      <c r="L193" s="66" t="s">
        <v>292</v>
      </c>
    </row>
    <row r="194" spans="1:12" ht="22.5" x14ac:dyDescent="0.2">
      <c r="A194" s="63" t="s">
        <v>130</v>
      </c>
      <c r="B194" s="64" t="s">
        <v>7</v>
      </c>
      <c r="C194" s="94" t="s">
        <v>69</v>
      </c>
      <c r="D194" s="105" t="s">
        <v>284</v>
      </c>
      <c r="E194" s="200" t="s">
        <v>293</v>
      </c>
      <c r="F194" s="201"/>
      <c r="G194" s="106" t="s">
        <v>7</v>
      </c>
      <c r="H194" s="95">
        <v>27100</v>
      </c>
      <c r="I194" s="96">
        <v>13542</v>
      </c>
      <c r="J194" s="97">
        <v>13558</v>
      </c>
      <c r="K194" s="75" t="str">
        <f t="shared" si="3"/>
        <v>00003100400123100200</v>
      </c>
      <c r="L194" s="66" t="s">
        <v>294</v>
      </c>
    </row>
    <row r="195" spans="1:12" ht="22.5" x14ac:dyDescent="0.2">
      <c r="A195" s="63" t="s">
        <v>132</v>
      </c>
      <c r="B195" s="64" t="s">
        <v>7</v>
      </c>
      <c r="C195" s="94" t="s">
        <v>69</v>
      </c>
      <c r="D195" s="105" t="s">
        <v>284</v>
      </c>
      <c r="E195" s="200" t="s">
        <v>293</v>
      </c>
      <c r="F195" s="201"/>
      <c r="G195" s="106" t="s">
        <v>134</v>
      </c>
      <c r="H195" s="95">
        <v>27100</v>
      </c>
      <c r="I195" s="96">
        <v>13542</v>
      </c>
      <c r="J195" s="97">
        <v>13558</v>
      </c>
      <c r="K195" s="75" t="str">
        <f t="shared" si="3"/>
        <v>00003100400123100240</v>
      </c>
      <c r="L195" s="66" t="s">
        <v>295</v>
      </c>
    </row>
    <row r="196" spans="1:12" s="55" customFormat="1" ht="15" x14ac:dyDescent="0.2">
      <c r="A196" s="53" t="s">
        <v>135</v>
      </c>
      <c r="B196" s="52" t="s">
        <v>7</v>
      </c>
      <c r="C196" s="98" t="s">
        <v>69</v>
      </c>
      <c r="D196" s="107" t="s">
        <v>284</v>
      </c>
      <c r="E196" s="167" t="s">
        <v>293</v>
      </c>
      <c r="F196" s="168"/>
      <c r="G196" s="108" t="s">
        <v>136</v>
      </c>
      <c r="H196" s="99">
        <v>27100</v>
      </c>
      <c r="I196" s="100">
        <v>13542</v>
      </c>
      <c r="J196" s="101">
        <f>IF(IF(H196="",0,H196)=0,0,(IF(H196&gt;0,IF(I196&gt;H196,0,H196-I196),IF(I196&gt;H196,H196-I196,0))))</f>
        <v>13558</v>
      </c>
      <c r="K196" s="75" t="str">
        <f t="shared" si="3"/>
        <v>00003100400123100244</v>
      </c>
      <c r="L196" s="54" t="str">
        <f>C196 &amp; D196 &amp;E196 &amp; F196 &amp; G196</f>
        <v>00003100400123100244</v>
      </c>
    </row>
    <row r="197" spans="1:12" ht="45" x14ac:dyDescent="0.2">
      <c r="A197" s="63" t="s">
        <v>296</v>
      </c>
      <c r="B197" s="64" t="s">
        <v>7</v>
      </c>
      <c r="C197" s="94" t="s">
        <v>69</v>
      </c>
      <c r="D197" s="105" t="s">
        <v>284</v>
      </c>
      <c r="E197" s="200" t="s">
        <v>298</v>
      </c>
      <c r="F197" s="201"/>
      <c r="G197" s="106" t="s">
        <v>69</v>
      </c>
      <c r="H197" s="95">
        <v>249900</v>
      </c>
      <c r="I197" s="96">
        <v>50907.839999999997</v>
      </c>
      <c r="J197" s="97">
        <v>198992.16</v>
      </c>
      <c r="K197" s="75" t="str">
        <f t="shared" si="3"/>
        <v>00003100500000000000</v>
      </c>
      <c r="L197" s="66" t="s">
        <v>297</v>
      </c>
    </row>
    <row r="198" spans="1:12" ht="33.75" x14ac:dyDescent="0.2">
      <c r="A198" s="63" t="s">
        <v>299</v>
      </c>
      <c r="B198" s="64" t="s">
        <v>7</v>
      </c>
      <c r="C198" s="94" t="s">
        <v>69</v>
      </c>
      <c r="D198" s="105" t="s">
        <v>284</v>
      </c>
      <c r="E198" s="200" t="s">
        <v>301</v>
      </c>
      <c r="F198" s="201"/>
      <c r="G198" s="106" t="s">
        <v>69</v>
      </c>
      <c r="H198" s="95">
        <v>249900</v>
      </c>
      <c r="I198" s="96">
        <v>50907.839999999997</v>
      </c>
      <c r="J198" s="97">
        <v>198992.16</v>
      </c>
      <c r="K198" s="75" t="str">
        <f t="shared" si="3"/>
        <v>00003100500100000000</v>
      </c>
      <c r="L198" s="66" t="s">
        <v>300</v>
      </c>
    </row>
    <row r="199" spans="1:12" ht="22.5" x14ac:dyDescent="0.2">
      <c r="A199" s="63" t="s">
        <v>302</v>
      </c>
      <c r="B199" s="64" t="s">
        <v>7</v>
      </c>
      <c r="C199" s="94" t="s">
        <v>69</v>
      </c>
      <c r="D199" s="105" t="s">
        <v>284</v>
      </c>
      <c r="E199" s="200" t="s">
        <v>304</v>
      </c>
      <c r="F199" s="201"/>
      <c r="G199" s="106" t="s">
        <v>69</v>
      </c>
      <c r="H199" s="95">
        <v>100100</v>
      </c>
      <c r="I199" s="96">
        <v>15907.84</v>
      </c>
      <c r="J199" s="97">
        <v>84192.16</v>
      </c>
      <c r="K199" s="75" t="str">
        <f t="shared" si="3"/>
        <v>00003100500123030000</v>
      </c>
      <c r="L199" s="66" t="s">
        <v>303</v>
      </c>
    </row>
    <row r="200" spans="1:12" ht="22.5" x14ac:dyDescent="0.2">
      <c r="A200" s="63" t="s">
        <v>130</v>
      </c>
      <c r="B200" s="64" t="s">
        <v>7</v>
      </c>
      <c r="C200" s="94" t="s">
        <v>69</v>
      </c>
      <c r="D200" s="105" t="s">
        <v>284</v>
      </c>
      <c r="E200" s="200" t="s">
        <v>304</v>
      </c>
      <c r="F200" s="201"/>
      <c r="G200" s="106" t="s">
        <v>7</v>
      </c>
      <c r="H200" s="95">
        <v>100100</v>
      </c>
      <c r="I200" s="96">
        <v>15907.84</v>
      </c>
      <c r="J200" s="97">
        <v>84192.16</v>
      </c>
      <c r="K200" s="75" t="str">
        <f t="shared" si="3"/>
        <v>00003100500123030200</v>
      </c>
      <c r="L200" s="66" t="s">
        <v>305</v>
      </c>
    </row>
    <row r="201" spans="1:12" ht="22.5" x14ac:dyDescent="0.2">
      <c r="A201" s="63" t="s">
        <v>132</v>
      </c>
      <c r="B201" s="64" t="s">
        <v>7</v>
      </c>
      <c r="C201" s="94" t="s">
        <v>69</v>
      </c>
      <c r="D201" s="105" t="s">
        <v>284</v>
      </c>
      <c r="E201" s="200" t="s">
        <v>304</v>
      </c>
      <c r="F201" s="201"/>
      <c r="G201" s="106" t="s">
        <v>134</v>
      </c>
      <c r="H201" s="95">
        <v>100100</v>
      </c>
      <c r="I201" s="96">
        <v>15907.84</v>
      </c>
      <c r="J201" s="97">
        <v>84192.16</v>
      </c>
      <c r="K201" s="75" t="str">
        <f t="shared" si="3"/>
        <v>00003100500123030240</v>
      </c>
      <c r="L201" s="66" t="s">
        <v>306</v>
      </c>
    </row>
    <row r="202" spans="1:12" s="55" customFormat="1" ht="15" x14ac:dyDescent="0.2">
      <c r="A202" s="53" t="s">
        <v>135</v>
      </c>
      <c r="B202" s="52" t="s">
        <v>7</v>
      </c>
      <c r="C202" s="98" t="s">
        <v>69</v>
      </c>
      <c r="D202" s="107" t="s">
        <v>284</v>
      </c>
      <c r="E202" s="167" t="s">
        <v>304</v>
      </c>
      <c r="F202" s="168"/>
      <c r="G202" s="108" t="s">
        <v>136</v>
      </c>
      <c r="H202" s="99">
        <v>100100</v>
      </c>
      <c r="I202" s="100">
        <v>15907.84</v>
      </c>
      <c r="J202" s="101">
        <f>IF(IF(H202="",0,H202)=0,0,(IF(H202&gt;0,IF(I202&gt;H202,0,H202-I202),IF(I202&gt;H202,H202-I202,0))))</f>
        <v>84192.16</v>
      </c>
      <c r="K202" s="75" t="str">
        <f t="shared" si="3"/>
        <v>00003100500123030244</v>
      </c>
      <c r="L202" s="54" t="str">
        <f>C202 &amp; D202 &amp;E202 &amp; F202 &amp; G202</f>
        <v>00003100500123030244</v>
      </c>
    </row>
    <row r="203" spans="1:12" ht="33.75" x14ac:dyDescent="0.2">
      <c r="A203" s="63" t="s">
        <v>307</v>
      </c>
      <c r="B203" s="64" t="s">
        <v>7</v>
      </c>
      <c r="C203" s="94" t="s">
        <v>69</v>
      </c>
      <c r="D203" s="105" t="s">
        <v>284</v>
      </c>
      <c r="E203" s="200" t="s">
        <v>309</v>
      </c>
      <c r="F203" s="201"/>
      <c r="G203" s="106" t="s">
        <v>69</v>
      </c>
      <c r="H203" s="95">
        <v>149800</v>
      </c>
      <c r="I203" s="96">
        <v>35000</v>
      </c>
      <c r="J203" s="97">
        <v>114800</v>
      </c>
      <c r="K203" s="75" t="str">
        <f t="shared" si="3"/>
        <v>00003100500123230000</v>
      </c>
      <c r="L203" s="66" t="s">
        <v>308</v>
      </c>
    </row>
    <row r="204" spans="1:12" ht="22.5" x14ac:dyDescent="0.2">
      <c r="A204" s="63" t="s">
        <v>130</v>
      </c>
      <c r="B204" s="64" t="s">
        <v>7</v>
      </c>
      <c r="C204" s="94" t="s">
        <v>69</v>
      </c>
      <c r="D204" s="105" t="s">
        <v>284</v>
      </c>
      <c r="E204" s="200" t="s">
        <v>309</v>
      </c>
      <c r="F204" s="201"/>
      <c r="G204" s="106" t="s">
        <v>7</v>
      </c>
      <c r="H204" s="95">
        <v>149800</v>
      </c>
      <c r="I204" s="96">
        <v>35000</v>
      </c>
      <c r="J204" s="97">
        <v>114800</v>
      </c>
      <c r="K204" s="75" t="str">
        <f t="shared" si="3"/>
        <v>00003100500123230200</v>
      </c>
      <c r="L204" s="66" t="s">
        <v>310</v>
      </c>
    </row>
    <row r="205" spans="1:12" ht="22.5" x14ac:dyDescent="0.2">
      <c r="A205" s="63" t="s">
        <v>132</v>
      </c>
      <c r="B205" s="64" t="s">
        <v>7</v>
      </c>
      <c r="C205" s="94" t="s">
        <v>69</v>
      </c>
      <c r="D205" s="105" t="s">
        <v>284</v>
      </c>
      <c r="E205" s="200" t="s">
        <v>309</v>
      </c>
      <c r="F205" s="201"/>
      <c r="G205" s="106" t="s">
        <v>134</v>
      </c>
      <c r="H205" s="95">
        <v>149800</v>
      </c>
      <c r="I205" s="96">
        <v>35000</v>
      </c>
      <c r="J205" s="97">
        <v>114800</v>
      </c>
      <c r="K205" s="75" t="str">
        <f t="shared" si="3"/>
        <v>00003100500123230240</v>
      </c>
      <c r="L205" s="66" t="s">
        <v>311</v>
      </c>
    </row>
    <row r="206" spans="1:12" s="55" customFormat="1" ht="15" x14ac:dyDescent="0.2">
      <c r="A206" s="53" t="s">
        <v>135</v>
      </c>
      <c r="B206" s="52" t="s">
        <v>7</v>
      </c>
      <c r="C206" s="98" t="s">
        <v>69</v>
      </c>
      <c r="D206" s="107" t="s">
        <v>284</v>
      </c>
      <c r="E206" s="167" t="s">
        <v>309</v>
      </c>
      <c r="F206" s="168"/>
      <c r="G206" s="108" t="s">
        <v>136</v>
      </c>
      <c r="H206" s="99">
        <v>149800</v>
      </c>
      <c r="I206" s="100">
        <v>35000</v>
      </c>
      <c r="J206" s="101">
        <f>IF(IF(H206="",0,H206)=0,0,(IF(H206&gt;0,IF(I206&gt;H206,0,H206-I206),IF(I206&gt;H206,H206-I206,0))))</f>
        <v>114800</v>
      </c>
      <c r="K206" s="75" t="str">
        <f t="shared" si="3"/>
        <v>00003100500123230244</v>
      </c>
      <c r="L206" s="54" t="str">
        <f>C206 &amp; D206 &amp;E206 &amp; F206 &amp; G206</f>
        <v>00003100500123230244</v>
      </c>
    </row>
    <row r="207" spans="1:12" ht="22.5" x14ac:dyDescent="0.2">
      <c r="A207" s="63" t="s">
        <v>312</v>
      </c>
      <c r="B207" s="64" t="s">
        <v>7</v>
      </c>
      <c r="C207" s="94" t="s">
        <v>69</v>
      </c>
      <c r="D207" s="105" t="s">
        <v>314</v>
      </c>
      <c r="E207" s="200" t="s">
        <v>93</v>
      </c>
      <c r="F207" s="201"/>
      <c r="G207" s="106" t="s">
        <v>69</v>
      </c>
      <c r="H207" s="95">
        <v>10900</v>
      </c>
      <c r="I207" s="96">
        <v>0</v>
      </c>
      <c r="J207" s="97">
        <v>10900</v>
      </c>
      <c r="K207" s="75" t="str">
        <f t="shared" si="3"/>
        <v>00003140000000000000</v>
      </c>
      <c r="L207" s="66" t="s">
        <v>313</v>
      </c>
    </row>
    <row r="208" spans="1:12" ht="67.5" x14ac:dyDescent="0.2">
      <c r="A208" s="63" t="s">
        <v>315</v>
      </c>
      <c r="B208" s="64" t="s">
        <v>7</v>
      </c>
      <c r="C208" s="94" t="s">
        <v>69</v>
      </c>
      <c r="D208" s="105" t="s">
        <v>314</v>
      </c>
      <c r="E208" s="200" t="s">
        <v>317</v>
      </c>
      <c r="F208" s="201"/>
      <c r="G208" s="106" t="s">
        <v>69</v>
      </c>
      <c r="H208" s="95">
        <v>10900</v>
      </c>
      <c r="I208" s="96">
        <v>0</v>
      </c>
      <c r="J208" s="97">
        <v>10900</v>
      </c>
      <c r="K208" s="75" t="str">
        <f t="shared" si="3"/>
        <v>00003140900000000000</v>
      </c>
      <c r="L208" s="66" t="s">
        <v>316</v>
      </c>
    </row>
    <row r="209" spans="1:12" ht="33.75" x14ac:dyDescent="0.2">
      <c r="A209" s="63" t="s">
        <v>318</v>
      </c>
      <c r="B209" s="64" t="s">
        <v>7</v>
      </c>
      <c r="C209" s="94" t="s">
        <v>69</v>
      </c>
      <c r="D209" s="105" t="s">
        <v>314</v>
      </c>
      <c r="E209" s="200" t="s">
        <v>320</v>
      </c>
      <c r="F209" s="201"/>
      <c r="G209" s="106" t="s">
        <v>69</v>
      </c>
      <c r="H209" s="95">
        <v>10900</v>
      </c>
      <c r="I209" s="96">
        <v>0</v>
      </c>
      <c r="J209" s="97">
        <v>10900</v>
      </c>
      <c r="K209" s="75" t="str">
        <f t="shared" si="3"/>
        <v>00003140900200000000</v>
      </c>
      <c r="L209" s="66" t="s">
        <v>319</v>
      </c>
    </row>
    <row r="210" spans="1:12" ht="33.75" x14ac:dyDescent="0.2">
      <c r="A210" s="63" t="s">
        <v>321</v>
      </c>
      <c r="B210" s="64" t="s">
        <v>7</v>
      </c>
      <c r="C210" s="94" t="s">
        <v>69</v>
      </c>
      <c r="D210" s="105" t="s">
        <v>314</v>
      </c>
      <c r="E210" s="200" t="s">
        <v>323</v>
      </c>
      <c r="F210" s="201"/>
      <c r="G210" s="106" t="s">
        <v>69</v>
      </c>
      <c r="H210" s="95">
        <v>10900</v>
      </c>
      <c r="I210" s="96">
        <v>0</v>
      </c>
      <c r="J210" s="97">
        <v>10900</v>
      </c>
      <c r="K210" s="75" t="str">
        <f t="shared" si="3"/>
        <v>00003140900223170000</v>
      </c>
      <c r="L210" s="66" t="s">
        <v>322</v>
      </c>
    </row>
    <row r="211" spans="1:12" ht="56.25" x14ac:dyDescent="0.2">
      <c r="A211" s="63" t="s">
        <v>107</v>
      </c>
      <c r="B211" s="64" t="s">
        <v>7</v>
      </c>
      <c r="C211" s="94" t="s">
        <v>69</v>
      </c>
      <c r="D211" s="105" t="s">
        <v>314</v>
      </c>
      <c r="E211" s="200" t="s">
        <v>323</v>
      </c>
      <c r="F211" s="201"/>
      <c r="G211" s="106" t="s">
        <v>109</v>
      </c>
      <c r="H211" s="95">
        <v>10900</v>
      </c>
      <c r="I211" s="96">
        <v>0</v>
      </c>
      <c r="J211" s="97">
        <v>10900</v>
      </c>
      <c r="K211" s="75" t="str">
        <f t="shared" si="3"/>
        <v>00003140900223170100</v>
      </c>
      <c r="L211" s="66" t="s">
        <v>324</v>
      </c>
    </row>
    <row r="212" spans="1:12" ht="22.5" x14ac:dyDescent="0.2">
      <c r="A212" s="63" t="s">
        <v>110</v>
      </c>
      <c r="B212" s="64" t="s">
        <v>7</v>
      </c>
      <c r="C212" s="94" t="s">
        <v>69</v>
      </c>
      <c r="D212" s="105" t="s">
        <v>314</v>
      </c>
      <c r="E212" s="200" t="s">
        <v>323</v>
      </c>
      <c r="F212" s="201"/>
      <c r="G212" s="106" t="s">
        <v>112</v>
      </c>
      <c r="H212" s="95">
        <v>10900</v>
      </c>
      <c r="I212" s="96">
        <v>0</v>
      </c>
      <c r="J212" s="97">
        <v>10900</v>
      </c>
      <c r="K212" s="75" t="str">
        <f t="shared" si="3"/>
        <v>00003140900223170120</v>
      </c>
      <c r="L212" s="66" t="s">
        <v>325</v>
      </c>
    </row>
    <row r="213" spans="1:12" s="55" customFormat="1" ht="45" x14ac:dyDescent="0.2">
      <c r="A213" s="53" t="s">
        <v>263</v>
      </c>
      <c r="B213" s="52" t="s">
        <v>7</v>
      </c>
      <c r="C213" s="98" t="s">
        <v>69</v>
      </c>
      <c r="D213" s="107" t="s">
        <v>314</v>
      </c>
      <c r="E213" s="167" t="s">
        <v>323</v>
      </c>
      <c r="F213" s="168"/>
      <c r="G213" s="108" t="s">
        <v>264</v>
      </c>
      <c r="H213" s="99">
        <v>10900</v>
      </c>
      <c r="I213" s="100">
        <v>0</v>
      </c>
      <c r="J213" s="101">
        <f>IF(IF(H213="",0,H213)=0,0,(IF(H213&gt;0,IF(I213&gt;H213,0,H213-I213),IF(I213&gt;H213,H213-I213,0))))</f>
        <v>10900</v>
      </c>
      <c r="K213" s="75" t="str">
        <f t="shared" ref="K213:K276" si="4">C213 &amp; D213 &amp;E213 &amp; F213 &amp; G213</f>
        <v>00003140900223170123</v>
      </c>
      <c r="L213" s="54" t="str">
        <f>C213 &amp; D213 &amp;E213 &amp; F213 &amp; G213</f>
        <v>00003140900223170123</v>
      </c>
    </row>
    <row r="214" spans="1:12" ht="15" x14ac:dyDescent="0.2">
      <c r="A214" s="63" t="s">
        <v>326</v>
      </c>
      <c r="B214" s="64" t="s">
        <v>7</v>
      </c>
      <c r="C214" s="94" t="s">
        <v>69</v>
      </c>
      <c r="D214" s="105" t="s">
        <v>328</v>
      </c>
      <c r="E214" s="200" t="s">
        <v>93</v>
      </c>
      <c r="F214" s="201"/>
      <c r="G214" s="106" t="s">
        <v>69</v>
      </c>
      <c r="H214" s="95">
        <v>4695817.49</v>
      </c>
      <c r="I214" s="96">
        <v>3269223.16</v>
      </c>
      <c r="J214" s="97">
        <v>1426594.33</v>
      </c>
      <c r="K214" s="75" t="str">
        <f t="shared" si="4"/>
        <v>00004000000000000000</v>
      </c>
      <c r="L214" s="66" t="s">
        <v>327</v>
      </c>
    </row>
    <row r="215" spans="1:12" ht="15" x14ac:dyDescent="0.2">
      <c r="A215" s="63" t="s">
        <v>329</v>
      </c>
      <c r="B215" s="64" t="s">
        <v>7</v>
      </c>
      <c r="C215" s="94" t="s">
        <v>69</v>
      </c>
      <c r="D215" s="105" t="s">
        <v>331</v>
      </c>
      <c r="E215" s="200" t="s">
        <v>93</v>
      </c>
      <c r="F215" s="201"/>
      <c r="G215" s="106" t="s">
        <v>69</v>
      </c>
      <c r="H215" s="95">
        <v>287200</v>
      </c>
      <c r="I215" s="96">
        <v>287200</v>
      </c>
      <c r="J215" s="97">
        <v>0</v>
      </c>
      <c r="K215" s="75" t="str">
        <f t="shared" si="4"/>
        <v>00004050000000000000</v>
      </c>
      <c r="L215" s="66" t="s">
        <v>330</v>
      </c>
    </row>
    <row r="216" spans="1:12" ht="33.75" x14ac:dyDescent="0.2">
      <c r="A216" s="63" t="s">
        <v>332</v>
      </c>
      <c r="B216" s="64" t="s">
        <v>7</v>
      </c>
      <c r="C216" s="94" t="s">
        <v>69</v>
      </c>
      <c r="D216" s="105" t="s">
        <v>331</v>
      </c>
      <c r="E216" s="200" t="s">
        <v>334</v>
      </c>
      <c r="F216" s="201"/>
      <c r="G216" s="106" t="s">
        <v>69</v>
      </c>
      <c r="H216" s="95">
        <v>287200</v>
      </c>
      <c r="I216" s="96">
        <v>287200</v>
      </c>
      <c r="J216" s="97">
        <v>0</v>
      </c>
      <c r="K216" s="75" t="str">
        <f t="shared" si="4"/>
        <v>00004050800000000000</v>
      </c>
      <c r="L216" s="66" t="s">
        <v>333</v>
      </c>
    </row>
    <row r="217" spans="1:12" ht="33.75" x14ac:dyDescent="0.2">
      <c r="A217" s="63" t="s">
        <v>335</v>
      </c>
      <c r="B217" s="64" t="s">
        <v>7</v>
      </c>
      <c r="C217" s="94" t="s">
        <v>69</v>
      </c>
      <c r="D217" s="105" t="s">
        <v>331</v>
      </c>
      <c r="E217" s="200" t="s">
        <v>337</v>
      </c>
      <c r="F217" s="201"/>
      <c r="G217" s="106" t="s">
        <v>69</v>
      </c>
      <c r="H217" s="95">
        <v>287200</v>
      </c>
      <c r="I217" s="96">
        <v>287200</v>
      </c>
      <c r="J217" s="97">
        <v>0</v>
      </c>
      <c r="K217" s="75" t="str">
        <f t="shared" si="4"/>
        <v>00004050800100000000</v>
      </c>
      <c r="L217" s="66" t="s">
        <v>336</v>
      </c>
    </row>
    <row r="218" spans="1:12" ht="22.5" x14ac:dyDescent="0.2">
      <c r="A218" s="63" t="s">
        <v>338</v>
      </c>
      <c r="B218" s="64" t="s">
        <v>7</v>
      </c>
      <c r="C218" s="94" t="s">
        <v>69</v>
      </c>
      <c r="D218" s="105" t="s">
        <v>331</v>
      </c>
      <c r="E218" s="200" t="s">
        <v>340</v>
      </c>
      <c r="F218" s="201"/>
      <c r="G218" s="106" t="s">
        <v>69</v>
      </c>
      <c r="H218" s="95">
        <v>221000</v>
      </c>
      <c r="I218" s="96">
        <v>221000</v>
      </c>
      <c r="J218" s="97">
        <v>0</v>
      </c>
      <c r="K218" s="75" t="str">
        <f t="shared" si="4"/>
        <v>00004050800175764000</v>
      </c>
      <c r="L218" s="66" t="s">
        <v>339</v>
      </c>
    </row>
    <row r="219" spans="1:12" ht="22.5" x14ac:dyDescent="0.2">
      <c r="A219" s="63" t="s">
        <v>130</v>
      </c>
      <c r="B219" s="64" t="s">
        <v>7</v>
      </c>
      <c r="C219" s="94" t="s">
        <v>69</v>
      </c>
      <c r="D219" s="105" t="s">
        <v>331</v>
      </c>
      <c r="E219" s="200" t="s">
        <v>340</v>
      </c>
      <c r="F219" s="201"/>
      <c r="G219" s="106" t="s">
        <v>7</v>
      </c>
      <c r="H219" s="95">
        <v>221000</v>
      </c>
      <c r="I219" s="96">
        <v>221000</v>
      </c>
      <c r="J219" s="97">
        <v>0</v>
      </c>
      <c r="K219" s="75" t="str">
        <f t="shared" si="4"/>
        <v>00004050800175764200</v>
      </c>
      <c r="L219" s="66" t="s">
        <v>341</v>
      </c>
    </row>
    <row r="220" spans="1:12" ht="22.5" x14ac:dyDescent="0.2">
      <c r="A220" s="63" t="s">
        <v>132</v>
      </c>
      <c r="B220" s="64" t="s">
        <v>7</v>
      </c>
      <c r="C220" s="94" t="s">
        <v>69</v>
      </c>
      <c r="D220" s="105" t="s">
        <v>331</v>
      </c>
      <c r="E220" s="200" t="s">
        <v>340</v>
      </c>
      <c r="F220" s="201"/>
      <c r="G220" s="106" t="s">
        <v>134</v>
      </c>
      <c r="H220" s="95">
        <v>221000</v>
      </c>
      <c r="I220" s="96">
        <v>221000</v>
      </c>
      <c r="J220" s="97">
        <v>0</v>
      </c>
      <c r="K220" s="75" t="str">
        <f t="shared" si="4"/>
        <v>00004050800175764240</v>
      </c>
      <c r="L220" s="66" t="s">
        <v>342</v>
      </c>
    </row>
    <row r="221" spans="1:12" s="55" customFormat="1" ht="15" x14ac:dyDescent="0.2">
      <c r="A221" s="53" t="s">
        <v>135</v>
      </c>
      <c r="B221" s="52" t="s">
        <v>7</v>
      </c>
      <c r="C221" s="98" t="s">
        <v>69</v>
      </c>
      <c r="D221" s="107" t="s">
        <v>331</v>
      </c>
      <c r="E221" s="167" t="s">
        <v>340</v>
      </c>
      <c r="F221" s="168"/>
      <c r="G221" s="108" t="s">
        <v>136</v>
      </c>
      <c r="H221" s="99">
        <v>221000</v>
      </c>
      <c r="I221" s="100">
        <v>221000</v>
      </c>
      <c r="J221" s="101">
        <f>IF(IF(H221="",0,H221)=0,0,(IF(H221&gt;0,IF(I221&gt;H221,0,H221-I221),IF(I221&gt;H221,H221-I221,0))))</f>
        <v>0</v>
      </c>
      <c r="K221" s="75" t="str">
        <f t="shared" si="4"/>
        <v>00004050800175764244</v>
      </c>
      <c r="L221" s="54" t="str">
        <f>C221 &amp; D221 &amp;E221 &amp; F221 &amp; G221</f>
        <v>00004050800175764244</v>
      </c>
    </row>
    <row r="222" spans="1:12" ht="22.5" x14ac:dyDescent="0.2">
      <c r="A222" s="63" t="s">
        <v>343</v>
      </c>
      <c r="B222" s="64" t="s">
        <v>7</v>
      </c>
      <c r="C222" s="94" t="s">
        <v>69</v>
      </c>
      <c r="D222" s="105" t="s">
        <v>331</v>
      </c>
      <c r="E222" s="200" t="s">
        <v>345</v>
      </c>
      <c r="F222" s="201"/>
      <c r="G222" s="106" t="s">
        <v>69</v>
      </c>
      <c r="H222" s="95">
        <v>66200</v>
      </c>
      <c r="I222" s="96">
        <v>66200</v>
      </c>
      <c r="J222" s="97">
        <v>0</v>
      </c>
      <c r="K222" s="75" t="str">
        <f t="shared" si="4"/>
        <v>000040508001S5764000</v>
      </c>
      <c r="L222" s="66" t="s">
        <v>344</v>
      </c>
    </row>
    <row r="223" spans="1:12" ht="22.5" x14ac:dyDescent="0.2">
      <c r="A223" s="63" t="s">
        <v>130</v>
      </c>
      <c r="B223" s="64" t="s">
        <v>7</v>
      </c>
      <c r="C223" s="94" t="s">
        <v>69</v>
      </c>
      <c r="D223" s="105" t="s">
        <v>331</v>
      </c>
      <c r="E223" s="200" t="s">
        <v>345</v>
      </c>
      <c r="F223" s="201"/>
      <c r="G223" s="106" t="s">
        <v>7</v>
      </c>
      <c r="H223" s="95">
        <v>66200</v>
      </c>
      <c r="I223" s="96">
        <v>66200</v>
      </c>
      <c r="J223" s="97">
        <v>0</v>
      </c>
      <c r="K223" s="75" t="str">
        <f t="shared" si="4"/>
        <v>000040508001S5764200</v>
      </c>
      <c r="L223" s="66" t="s">
        <v>346</v>
      </c>
    </row>
    <row r="224" spans="1:12" ht="22.5" x14ac:dyDescent="0.2">
      <c r="A224" s="63" t="s">
        <v>132</v>
      </c>
      <c r="B224" s="64" t="s">
        <v>7</v>
      </c>
      <c r="C224" s="94" t="s">
        <v>69</v>
      </c>
      <c r="D224" s="105" t="s">
        <v>331</v>
      </c>
      <c r="E224" s="200" t="s">
        <v>345</v>
      </c>
      <c r="F224" s="201"/>
      <c r="G224" s="106" t="s">
        <v>134</v>
      </c>
      <c r="H224" s="95">
        <v>66200</v>
      </c>
      <c r="I224" s="96">
        <v>66200</v>
      </c>
      <c r="J224" s="97">
        <v>0</v>
      </c>
      <c r="K224" s="75" t="str">
        <f t="shared" si="4"/>
        <v>000040508001S5764240</v>
      </c>
      <c r="L224" s="66" t="s">
        <v>347</v>
      </c>
    </row>
    <row r="225" spans="1:12" s="55" customFormat="1" ht="15" x14ac:dyDescent="0.2">
      <c r="A225" s="53" t="s">
        <v>135</v>
      </c>
      <c r="B225" s="52" t="s">
        <v>7</v>
      </c>
      <c r="C225" s="98" t="s">
        <v>69</v>
      </c>
      <c r="D225" s="107" t="s">
        <v>331</v>
      </c>
      <c r="E225" s="167" t="s">
        <v>345</v>
      </c>
      <c r="F225" s="168"/>
      <c r="G225" s="108" t="s">
        <v>136</v>
      </c>
      <c r="H225" s="99">
        <v>66200</v>
      </c>
      <c r="I225" s="100">
        <v>66200</v>
      </c>
      <c r="J225" s="101">
        <f>IF(IF(H225="",0,H225)=0,0,(IF(H225&gt;0,IF(I225&gt;H225,0,H225-I225),IF(I225&gt;H225,H225-I225,0))))</f>
        <v>0</v>
      </c>
      <c r="K225" s="75" t="str">
        <f t="shared" si="4"/>
        <v>000040508001S5764244</v>
      </c>
      <c r="L225" s="54" t="str">
        <f>C225 &amp; D225 &amp;E225 &amp; F225 &amp; G225</f>
        <v>000040508001S5764244</v>
      </c>
    </row>
    <row r="226" spans="1:12" ht="15" x14ac:dyDescent="0.2">
      <c r="A226" s="63" t="s">
        <v>348</v>
      </c>
      <c r="B226" s="64" t="s">
        <v>7</v>
      </c>
      <c r="C226" s="94" t="s">
        <v>69</v>
      </c>
      <c r="D226" s="105" t="s">
        <v>350</v>
      </c>
      <c r="E226" s="200" t="s">
        <v>93</v>
      </c>
      <c r="F226" s="201"/>
      <c r="G226" s="106" t="s">
        <v>69</v>
      </c>
      <c r="H226" s="95">
        <v>4168617.49</v>
      </c>
      <c r="I226" s="96">
        <v>2982023.16</v>
      </c>
      <c r="J226" s="97">
        <v>1186594.33</v>
      </c>
      <c r="K226" s="75" t="str">
        <f t="shared" si="4"/>
        <v>00004090000000000000</v>
      </c>
      <c r="L226" s="66" t="s">
        <v>349</v>
      </c>
    </row>
    <row r="227" spans="1:12" ht="67.5" x14ac:dyDescent="0.2">
      <c r="A227" s="63" t="s">
        <v>351</v>
      </c>
      <c r="B227" s="64" t="s">
        <v>7</v>
      </c>
      <c r="C227" s="94" t="s">
        <v>69</v>
      </c>
      <c r="D227" s="105" t="s">
        <v>350</v>
      </c>
      <c r="E227" s="200" t="s">
        <v>353</v>
      </c>
      <c r="F227" s="201"/>
      <c r="G227" s="106" t="s">
        <v>69</v>
      </c>
      <c r="H227" s="95">
        <v>4168617.49</v>
      </c>
      <c r="I227" s="96">
        <v>2982023.16</v>
      </c>
      <c r="J227" s="97">
        <v>1186594.33</v>
      </c>
      <c r="K227" s="75" t="str">
        <f t="shared" si="4"/>
        <v>00004090600000000000</v>
      </c>
      <c r="L227" s="66" t="s">
        <v>352</v>
      </c>
    </row>
    <row r="228" spans="1:12" ht="45" x14ac:dyDescent="0.2">
      <c r="A228" s="63" t="s">
        <v>354</v>
      </c>
      <c r="B228" s="64" t="s">
        <v>7</v>
      </c>
      <c r="C228" s="94" t="s">
        <v>69</v>
      </c>
      <c r="D228" s="105" t="s">
        <v>350</v>
      </c>
      <c r="E228" s="200" t="s">
        <v>356</v>
      </c>
      <c r="F228" s="201"/>
      <c r="G228" s="106" t="s">
        <v>69</v>
      </c>
      <c r="H228" s="95">
        <v>4168617.49</v>
      </c>
      <c r="I228" s="96">
        <v>2982023.16</v>
      </c>
      <c r="J228" s="97">
        <v>1186594.33</v>
      </c>
      <c r="K228" s="75" t="str">
        <f t="shared" si="4"/>
        <v>00004090600100000000</v>
      </c>
      <c r="L228" s="66" t="s">
        <v>355</v>
      </c>
    </row>
    <row r="229" spans="1:12" ht="56.25" x14ac:dyDescent="0.2">
      <c r="A229" s="63" t="s">
        <v>357</v>
      </c>
      <c r="B229" s="64" t="s">
        <v>7</v>
      </c>
      <c r="C229" s="94" t="s">
        <v>69</v>
      </c>
      <c r="D229" s="105" t="s">
        <v>350</v>
      </c>
      <c r="E229" s="200" t="s">
        <v>359</v>
      </c>
      <c r="F229" s="201"/>
      <c r="G229" s="106" t="s">
        <v>69</v>
      </c>
      <c r="H229" s="95">
        <v>2250717.4900000002</v>
      </c>
      <c r="I229" s="96">
        <v>1161788.76</v>
      </c>
      <c r="J229" s="97">
        <v>1088928.73</v>
      </c>
      <c r="K229" s="75" t="str">
        <f t="shared" si="4"/>
        <v>00004090600123040000</v>
      </c>
      <c r="L229" s="66" t="s">
        <v>358</v>
      </c>
    </row>
    <row r="230" spans="1:12" ht="22.5" x14ac:dyDescent="0.2">
      <c r="A230" s="63" t="s">
        <v>130</v>
      </c>
      <c r="B230" s="64" t="s">
        <v>7</v>
      </c>
      <c r="C230" s="94" t="s">
        <v>69</v>
      </c>
      <c r="D230" s="105" t="s">
        <v>350</v>
      </c>
      <c r="E230" s="200" t="s">
        <v>359</v>
      </c>
      <c r="F230" s="201"/>
      <c r="G230" s="106" t="s">
        <v>7</v>
      </c>
      <c r="H230" s="95">
        <v>2250717.4900000002</v>
      </c>
      <c r="I230" s="96">
        <v>1161788.76</v>
      </c>
      <c r="J230" s="97">
        <v>1088928.73</v>
      </c>
      <c r="K230" s="75" t="str">
        <f t="shared" si="4"/>
        <v>00004090600123040200</v>
      </c>
      <c r="L230" s="66" t="s">
        <v>360</v>
      </c>
    </row>
    <row r="231" spans="1:12" ht="22.5" x14ac:dyDescent="0.2">
      <c r="A231" s="63" t="s">
        <v>132</v>
      </c>
      <c r="B231" s="64" t="s">
        <v>7</v>
      </c>
      <c r="C231" s="94" t="s">
        <v>69</v>
      </c>
      <c r="D231" s="105" t="s">
        <v>350</v>
      </c>
      <c r="E231" s="200" t="s">
        <v>359</v>
      </c>
      <c r="F231" s="201"/>
      <c r="G231" s="106" t="s">
        <v>134</v>
      </c>
      <c r="H231" s="95">
        <v>2250717.4900000002</v>
      </c>
      <c r="I231" s="96">
        <v>1161788.76</v>
      </c>
      <c r="J231" s="97">
        <v>1088928.73</v>
      </c>
      <c r="K231" s="75" t="str">
        <f t="shared" si="4"/>
        <v>00004090600123040240</v>
      </c>
      <c r="L231" s="66" t="s">
        <v>361</v>
      </c>
    </row>
    <row r="232" spans="1:12" s="55" customFormat="1" ht="15" x14ac:dyDescent="0.2">
      <c r="A232" s="53" t="s">
        <v>135</v>
      </c>
      <c r="B232" s="52" t="s">
        <v>7</v>
      </c>
      <c r="C232" s="98" t="s">
        <v>69</v>
      </c>
      <c r="D232" s="107" t="s">
        <v>350</v>
      </c>
      <c r="E232" s="167" t="s">
        <v>359</v>
      </c>
      <c r="F232" s="168"/>
      <c r="G232" s="108" t="s">
        <v>136</v>
      </c>
      <c r="H232" s="99">
        <v>2250717.4900000002</v>
      </c>
      <c r="I232" s="100">
        <v>1161788.76</v>
      </c>
      <c r="J232" s="101">
        <f>IF(IF(H232="",0,H232)=0,0,(IF(H232&gt;0,IF(I232&gt;H232,0,H232-I232),IF(I232&gt;H232,H232-I232,0))))</f>
        <v>1088928.73</v>
      </c>
      <c r="K232" s="75" t="str">
        <f t="shared" si="4"/>
        <v>00004090600123040244</v>
      </c>
      <c r="L232" s="54" t="str">
        <f>C232 &amp; D232 &amp;E232 &amp; F232 &amp; G232</f>
        <v>00004090600123040244</v>
      </c>
    </row>
    <row r="233" spans="1:12" ht="56.25" x14ac:dyDescent="0.2">
      <c r="A233" s="63" t="s">
        <v>362</v>
      </c>
      <c r="B233" s="64" t="s">
        <v>7</v>
      </c>
      <c r="C233" s="94" t="s">
        <v>69</v>
      </c>
      <c r="D233" s="105" t="s">
        <v>350</v>
      </c>
      <c r="E233" s="200" t="s">
        <v>364</v>
      </c>
      <c r="F233" s="201"/>
      <c r="G233" s="106" t="s">
        <v>69</v>
      </c>
      <c r="H233" s="95">
        <v>1822000</v>
      </c>
      <c r="I233" s="96">
        <v>1729222.67</v>
      </c>
      <c r="J233" s="97">
        <v>92777.33</v>
      </c>
      <c r="K233" s="75" t="str">
        <f t="shared" si="4"/>
        <v>00004090600171520000</v>
      </c>
      <c r="L233" s="66" t="s">
        <v>363</v>
      </c>
    </row>
    <row r="234" spans="1:12" ht="22.5" x14ac:dyDescent="0.2">
      <c r="A234" s="63" t="s">
        <v>130</v>
      </c>
      <c r="B234" s="64" t="s">
        <v>7</v>
      </c>
      <c r="C234" s="94" t="s">
        <v>69</v>
      </c>
      <c r="D234" s="105" t="s">
        <v>350</v>
      </c>
      <c r="E234" s="200" t="s">
        <v>364</v>
      </c>
      <c r="F234" s="201"/>
      <c r="G234" s="106" t="s">
        <v>7</v>
      </c>
      <c r="H234" s="95">
        <v>1822000</v>
      </c>
      <c r="I234" s="96">
        <v>1729222.67</v>
      </c>
      <c r="J234" s="97">
        <v>92777.33</v>
      </c>
      <c r="K234" s="75" t="str">
        <f t="shared" si="4"/>
        <v>00004090600171520200</v>
      </c>
      <c r="L234" s="66" t="s">
        <v>365</v>
      </c>
    </row>
    <row r="235" spans="1:12" ht="22.5" x14ac:dyDescent="0.2">
      <c r="A235" s="63" t="s">
        <v>132</v>
      </c>
      <c r="B235" s="64" t="s">
        <v>7</v>
      </c>
      <c r="C235" s="94" t="s">
        <v>69</v>
      </c>
      <c r="D235" s="105" t="s">
        <v>350</v>
      </c>
      <c r="E235" s="200" t="s">
        <v>364</v>
      </c>
      <c r="F235" s="201"/>
      <c r="G235" s="106" t="s">
        <v>134</v>
      </c>
      <c r="H235" s="95">
        <v>1822000</v>
      </c>
      <c r="I235" s="96">
        <v>1729222.67</v>
      </c>
      <c r="J235" s="97">
        <v>92777.33</v>
      </c>
      <c r="K235" s="75" t="str">
        <f t="shared" si="4"/>
        <v>00004090600171520240</v>
      </c>
      <c r="L235" s="66" t="s">
        <v>366</v>
      </c>
    </row>
    <row r="236" spans="1:12" s="55" customFormat="1" ht="15" x14ac:dyDescent="0.2">
      <c r="A236" s="53" t="s">
        <v>135</v>
      </c>
      <c r="B236" s="52" t="s">
        <v>7</v>
      </c>
      <c r="C236" s="98" t="s">
        <v>69</v>
      </c>
      <c r="D236" s="107" t="s">
        <v>350</v>
      </c>
      <c r="E236" s="167" t="s">
        <v>364</v>
      </c>
      <c r="F236" s="168"/>
      <c r="G236" s="108" t="s">
        <v>136</v>
      </c>
      <c r="H236" s="99">
        <v>1822000</v>
      </c>
      <c r="I236" s="100">
        <v>1729222.67</v>
      </c>
      <c r="J236" s="101">
        <f>IF(IF(H236="",0,H236)=0,0,(IF(H236&gt;0,IF(I236&gt;H236,0,H236-I236),IF(I236&gt;H236,H236-I236,0))))</f>
        <v>92777.33</v>
      </c>
      <c r="K236" s="75" t="str">
        <f t="shared" si="4"/>
        <v>00004090600171520244</v>
      </c>
      <c r="L236" s="54" t="str">
        <f>C236 &amp; D236 &amp;E236 &amp; F236 &amp; G236</f>
        <v>00004090600171520244</v>
      </c>
    </row>
    <row r="237" spans="1:12" ht="33.75" x14ac:dyDescent="0.2">
      <c r="A237" s="63" t="s">
        <v>367</v>
      </c>
      <c r="B237" s="64" t="s">
        <v>7</v>
      </c>
      <c r="C237" s="94" t="s">
        <v>69</v>
      </c>
      <c r="D237" s="105" t="s">
        <v>350</v>
      </c>
      <c r="E237" s="200" t="s">
        <v>369</v>
      </c>
      <c r="F237" s="201"/>
      <c r="G237" s="106" t="s">
        <v>69</v>
      </c>
      <c r="H237" s="95">
        <v>95900</v>
      </c>
      <c r="I237" s="96">
        <v>91011.73</v>
      </c>
      <c r="J237" s="97">
        <v>4888.2700000000004</v>
      </c>
      <c r="K237" s="75" t="str">
        <f t="shared" si="4"/>
        <v>000040906001S1520000</v>
      </c>
      <c r="L237" s="66" t="s">
        <v>368</v>
      </c>
    </row>
    <row r="238" spans="1:12" ht="22.5" x14ac:dyDescent="0.2">
      <c r="A238" s="63" t="s">
        <v>130</v>
      </c>
      <c r="B238" s="64" t="s">
        <v>7</v>
      </c>
      <c r="C238" s="94" t="s">
        <v>69</v>
      </c>
      <c r="D238" s="105" t="s">
        <v>350</v>
      </c>
      <c r="E238" s="200" t="s">
        <v>369</v>
      </c>
      <c r="F238" s="201"/>
      <c r="G238" s="106" t="s">
        <v>7</v>
      </c>
      <c r="H238" s="95">
        <v>95900</v>
      </c>
      <c r="I238" s="96">
        <v>91011.73</v>
      </c>
      <c r="J238" s="97">
        <v>4888.2700000000004</v>
      </c>
      <c r="K238" s="75" t="str">
        <f t="shared" si="4"/>
        <v>000040906001S1520200</v>
      </c>
      <c r="L238" s="66" t="s">
        <v>370</v>
      </c>
    </row>
    <row r="239" spans="1:12" ht="22.5" x14ac:dyDescent="0.2">
      <c r="A239" s="63" t="s">
        <v>132</v>
      </c>
      <c r="B239" s="64" t="s">
        <v>7</v>
      </c>
      <c r="C239" s="94" t="s">
        <v>69</v>
      </c>
      <c r="D239" s="105" t="s">
        <v>350</v>
      </c>
      <c r="E239" s="200" t="s">
        <v>369</v>
      </c>
      <c r="F239" s="201"/>
      <c r="G239" s="106" t="s">
        <v>134</v>
      </c>
      <c r="H239" s="95">
        <v>95900</v>
      </c>
      <c r="I239" s="96">
        <v>91011.73</v>
      </c>
      <c r="J239" s="97">
        <v>4888.2700000000004</v>
      </c>
      <c r="K239" s="75" t="str">
        <f t="shared" si="4"/>
        <v>000040906001S1520240</v>
      </c>
      <c r="L239" s="66" t="s">
        <v>371</v>
      </c>
    </row>
    <row r="240" spans="1:12" s="55" customFormat="1" ht="15" x14ac:dyDescent="0.2">
      <c r="A240" s="53" t="s">
        <v>135</v>
      </c>
      <c r="B240" s="52" t="s">
        <v>7</v>
      </c>
      <c r="C240" s="98" t="s">
        <v>69</v>
      </c>
      <c r="D240" s="107" t="s">
        <v>350</v>
      </c>
      <c r="E240" s="167" t="s">
        <v>369</v>
      </c>
      <c r="F240" s="168"/>
      <c r="G240" s="108" t="s">
        <v>136</v>
      </c>
      <c r="H240" s="99">
        <v>95900</v>
      </c>
      <c r="I240" s="100">
        <v>91011.73</v>
      </c>
      <c r="J240" s="101">
        <f>IF(IF(H240="",0,H240)=0,0,(IF(H240&gt;0,IF(I240&gt;H240,0,H240-I240),IF(I240&gt;H240,H240-I240,0))))</f>
        <v>4888.2700000000004</v>
      </c>
      <c r="K240" s="75" t="str">
        <f t="shared" si="4"/>
        <v>000040906001S1520244</v>
      </c>
      <c r="L240" s="54" t="str">
        <f>C240 &amp; D240 &amp;E240 &amp; F240 &amp; G240</f>
        <v>000040906001S1520244</v>
      </c>
    </row>
    <row r="241" spans="1:12" ht="15" x14ac:dyDescent="0.2">
      <c r="A241" s="63" t="s">
        <v>372</v>
      </c>
      <c r="B241" s="64" t="s">
        <v>7</v>
      </c>
      <c r="C241" s="94" t="s">
        <v>69</v>
      </c>
      <c r="D241" s="105" t="s">
        <v>374</v>
      </c>
      <c r="E241" s="200" t="s">
        <v>93</v>
      </c>
      <c r="F241" s="201"/>
      <c r="G241" s="106" t="s">
        <v>69</v>
      </c>
      <c r="H241" s="95">
        <v>240000</v>
      </c>
      <c r="I241" s="96">
        <v>0</v>
      </c>
      <c r="J241" s="97">
        <v>240000</v>
      </c>
      <c r="K241" s="75" t="str">
        <f t="shared" si="4"/>
        <v>00004120000000000000</v>
      </c>
      <c r="L241" s="66" t="s">
        <v>373</v>
      </c>
    </row>
    <row r="242" spans="1:12" ht="33.75" x14ac:dyDescent="0.2">
      <c r="A242" s="63" t="s">
        <v>375</v>
      </c>
      <c r="B242" s="64" t="s">
        <v>7</v>
      </c>
      <c r="C242" s="94" t="s">
        <v>69</v>
      </c>
      <c r="D242" s="105" t="s">
        <v>374</v>
      </c>
      <c r="E242" s="200" t="s">
        <v>377</v>
      </c>
      <c r="F242" s="201"/>
      <c r="G242" s="106" t="s">
        <v>69</v>
      </c>
      <c r="H242" s="95">
        <v>210000</v>
      </c>
      <c r="I242" s="96">
        <v>0</v>
      </c>
      <c r="J242" s="97">
        <v>210000</v>
      </c>
      <c r="K242" s="75" t="str">
        <f t="shared" si="4"/>
        <v>00004121200000000000</v>
      </c>
      <c r="L242" s="66" t="s">
        <v>376</v>
      </c>
    </row>
    <row r="243" spans="1:12" ht="22.5" x14ac:dyDescent="0.2">
      <c r="A243" s="63" t="s">
        <v>378</v>
      </c>
      <c r="B243" s="64" t="s">
        <v>7</v>
      </c>
      <c r="C243" s="94" t="s">
        <v>69</v>
      </c>
      <c r="D243" s="105" t="s">
        <v>374</v>
      </c>
      <c r="E243" s="200" t="s">
        <v>380</v>
      </c>
      <c r="F243" s="201"/>
      <c r="G243" s="106" t="s">
        <v>69</v>
      </c>
      <c r="H243" s="95">
        <v>210000</v>
      </c>
      <c r="I243" s="96">
        <v>0</v>
      </c>
      <c r="J243" s="97">
        <v>210000</v>
      </c>
      <c r="K243" s="75" t="str">
        <f t="shared" si="4"/>
        <v>00004121200100000000</v>
      </c>
      <c r="L243" s="66" t="s">
        <v>379</v>
      </c>
    </row>
    <row r="244" spans="1:12" ht="33.75" x14ac:dyDescent="0.2">
      <c r="A244" s="63" t="s">
        <v>381</v>
      </c>
      <c r="B244" s="64" t="s">
        <v>7</v>
      </c>
      <c r="C244" s="94" t="s">
        <v>69</v>
      </c>
      <c r="D244" s="105" t="s">
        <v>374</v>
      </c>
      <c r="E244" s="200" t="s">
        <v>383</v>
      </c>
      <c r="F244" s="201"/>
      <c r="G244" s="106" t="s">
        <v>69</v>
      </c>
      <c r="H244" s="95">
        <v>200000</v>
      </c>
      <c r="I244" s="96">
        <v>0</v>
      </c>
      <c r="J244" s="97">
        <v>200000</v>
      </c>
      <c r="K244" s="75" t="str">
        <f t="shared" si="4"/>
        <v>00004121200123190000</v>
      </c>
      <c r="L244" s="66" t="s">
        <v>382</v>
      </c>
    </row>
    <row r="245" spans="1:12" ht="22.5" x14ac:dyDescent="0.2">
      <c r="A245" s="63" t="s">
        <v>130</v>
      </c>
      <c r="B245" s="64" t="s">
        <v>7</v>
      </c>
      <c r="C245" s="94" t="s">
        <v>69</v>
      </c>
      <c r="D245" s="105" t="s">
        <v>374</v>
      </c>
      <c r="E245" s="200" t="s">
        <v>383</v>
      </c>
      <c r="F245" s="201"/>
      <c r="G245" s="106" t="s">
        <v>7</v>
      </c>
      <c r="H245" s="95">
        <v>200000</v>
      </c>
      <c r="I245" s="96">
        <v>0</v>
      </c>
      <c r="J245" s="97">
        <v>200000</v>
      </c>
      <c r="K245" s="75" t="str">
        <f t="shared" si="4"/>
        <v>00004121200123190200</v>
      </c>
      <c r="L245" s="66" t="s">
        <v>384</v>
      </c>
    </row>
    <row r="246" spans="1:12" ht="22.5" x14ac:dyDescent="0.2">
      <c r="A246" s="63" t="s">
        <v>132</v>
      </c>
      <c r="B246" s="64" t="s">
        <v>7</v>
      </c>
      <c r="C246" s="94" t="s">
        <v>69</v>
      </c>
      <c r="D246" s="105" t="s">
        <v>374</v>
      </c>
      <c r="E246" s="200" t="s">
        <v>383</v>
      </c>
      <c r="F246" s="201"/>
      <c r="G246" s="106" t="s">
        <v>134</v>
      </c>
      <c r="H246" s="95">
        <v>200000</v>
      </c>
      <c r="I246" s="96">
        <v>0</v>
      </c>
      <c r="J246" s="97">
        <v>200000</v>
      </c>
      <c r="K246" s="75" t="str">
        <f t="shared" si="4"/>
        <v>00004121200123190240</v>
      </c>
      <c r="L246" s="66" t="s">
        <v>385</v>
      </c>
    </row>
    <row r="247" spans="1:12" s="55" customFormat="1" ht="15" x14ac:dyDescent="0.2">
      <c r="A247" s="53" t="s">
        <v>135</v>
      </c>
      <c r="B247" s="52" t="s">
        <v>7</v>
      </c>
      <c r="C247" s="98" t="s">
        <v>69</v>
      </c>
      <c r="D247" s="107" t="s">
        <v>374</v>
      </c>
      <c r="E247" s="167" t="s">
        <v>383</v>
      </c>
      <c r="F247" s="168"/>
      <c r="G247" s="108" t="s">
        <v>136</v>
      </c>
      <c r="H247" s="99">
        <v>200000</v>
      </c>
      <c r="I247" s="100">
        <v>0</v>
      </c>
      <c r="J247" s="101">
        <f>IF(IF(H247="",0,H247)=0,0,(IF(H247&gt;0,IF(I247&gt;H247,0,H247-I247),IF(I247&gt;H247,H247-I247,0))))</f>
        <v>200000</v>
      </c>
      <c r="K247" s="75" t="str">
        <f t="shared" si="4"/>
        <v>00004121200123190244</v>
      </c>
      <c r="L247" s="54" t="str">
        <f>C247 &amp; D247 &amp;E247 &amp; F247 &amp; G247</f>
        <v>00004121200123190244</v>
      </c>
    </row>
    <row r="248" spans="1:12" ht="22.5" x14ac:dyDescent="0.2">
      <c r="A248" s="63" t="s">
        <v>386</v>
      </c>
      <c r="B248" s="64" t="s">
        <v>7</v>
      </c>
      <c r="C248" s="94" t="s">
        <v>69</v>
      </c>
      <c r="D248" s="105" t="s">
        <v>374</v>
      </c>
      <c r="E248" s="200" t="s">
        <v>388</v>
      </c>
      <c r="F248" s="201"/>
      <c r="G248" s="106" t="s">
        <v>69</v>
      </c>
      <c r="H248" s="95">
        <v>10000</v>
      </c>
      <c r="I248" s="96">
        <v>0</v>
      </c>
      <c r="J248" s="97">
        <v>10000</v>
      </c>
      <c r="K248" s="75" t="str">
        <f t="shared" si="4"/>
        <v>00004121200123200000</v>
      </c>
      <c r="L248" s="66" t="s">
        <v>387</v>
      </c>
    </row>
    <row r="249" spans="1:12" ht="22.5" x14ac:dyDescent="0.2">
      <c r="A249" s="63" t="s">
        <v>130</v>
      </c>
      <c r="B249" s="64" t="s">
        <v>7</v>
      </c>
      <c r="C249" s="94" t="s">
        <v>69</v>
      </c>
      <c r="D249" s="105" t="s">
        <v>374</v>
      </c>
      <c r="E249" s="200" t="s">
        <v>388</v>
      </c>
      <c r="F249" s="201"/>
      <c r="G249" s="106" t="s">
        <v>7</v>
      </c>
      <c r="H249" s="95">
        <v>10000</v>
      </c>
      <c r="I249" s="96">
        <v>0</v>
      </c>
      <c r="J249" s="97">
        <v>10000</v>
      </c>
      <c r="K249" s="75" t="str">
        <f t="shared" si="4"/>
        <v>00004121200123200200</v>
      </c>
      <c r="L249" s="66" t="s">
        <v>389</v>
      </c>
    </row>
    <row r="250" spans="1:12" ht="22.5" x14ac:dyDescent="0.2">
      <c r="A250" s="63" t="s">
        <v>132</v>
      </c>
      <c r="B250" s="64" t="s">
        <v>7</v>
      </c>
      <c r="C250" s="94" t="s">
        <v>69</v>
      </c>
      <c r="D250" s="105" t="s">
        <v>374</v>
      </c>
      <c r="E250" s="200" t="s">
        <v>388</v>
      </c>
      <c r="F250" s="201"/>
      <c r="G250" s="106" t="s">
        <v>134</v>
      </c>
      <c r="H250" s="95">
        <v>10000</v>
      </c>
      <c r="I250" s="96">
        <v>0</v>
      </c>
      <c r="J250" s="97">
        <v>10000</v>
      </c>
      <c r="K250" s="75" t="str">
        <f t="shared" si="4"/>
        <v>00004121200123200240</v>
      </c>
      <c r="L250" s="66" t="s">
        <v>390</v>
      </c>
    </row>
    <row r="251" spans="1:12" s="55" customFormat="1" ht="15" x14ac:dyDescent="0.2">
      <c r="A251" s="53" t="s">
        <v>135</v>
      </c>
      <c r="B251" s="52" t="s">
        <v>7</v>
      </c>
      <c r="C251" s="98" t="s">
        <v>69</v>
      </c>
      <c r="D251" s="107" t="s">
        <v>374</v>
      </c>
      <c r="E251" s="167" t="s">
        <v>388</v>
      </c>
      <c r="F251" s="168"/>
      <c r="G251" s="108" t="s">
        <v>136</v>
      </c>
      <c r="H251" s="99">
        <v>10000</v>
      </c>
      <c r="I251" s="100">
        <v>0</v>
      </c>
      <c r="J251" s="101">
        <f>IF(IF(H251="",0,H251)=0,0,(IF(H251&gt;0,IF(I251&gt;H251,0,H251-I251),IF(I251&gt;H251,H251-I251,0))))</f>
        <v>10000</v>
      </c>
      <c r="K251" s="75" t="str">
        <f t="shared" si="4"/>
        <v>00004121200123200244</v>
      </c>
      <c r="L251" s="54" t="str">
        <f>C251 &amp; D251 &amp;E251 &amp; F251 &amp; G251</f>
        <v>00004121200123200244</v>
      </c>
    </row>
    <row r="252" spans="1:12" ht="22.5" x14ac:dyDescent="0.2">
      <c r="A252" s="63" t="s">
        <v>173</v>
      </c>
      <c r="B252" s="64" t="s">
        <v>7</v>
      </c>
      <c r="C252" s="94" t="s">
        <v>69</v>
      </c>
      <c r="D252" s="105" t="s">
        <v>374</v>
      </c>
      <c r="E252" s="200" t="s">
        <v>175</v>
      </c>
      <c r="F252" s="201"/>
      <c r="G252" s="106" t="s">
        <v>69</v>
      </c>
      <c r="H252" s="95">
        <v>30000</v>
      </c>
      <c r="I252" s="96">
        <v>0</v>
      </c>
      <c r="J252" s="97">
        <v>30000</v>
      </c>
      <c r="K252" s="75" t="str">
        <f t="shared" si="4"/>
        <v>00004129300000000000</v>
      </c>
      <c r="L252" s="66" t="s">
        <v>391</v>
      </c>
    </row>
    <row r="253" spans="1:12" ht="22.5" x14ac:dyDescent="0.2">
      <c r="A253" s="63" t="s">
        <v>392</v>
      </c>
      <c r="B253" s="64" t="s">
        <v>7</v>
      </c>
      <c r="C253" s="94" t="s">
        <v>69</v>
      </c>
      <c r="D253" s="105" t="s">
        <v>374</v>
      </c>
      <c r="E253" s="200" t="s">
        <v>394</v>
      </c>
      <c r="F253" s="201"/>
      <c r="G253" s="106" t="s">
        <v>69</v>
      </c>
      <c r="H253" s="95">
        <v>30000</v>
      </c>
      <c r="I253" s="96">
        <v>0</v>
      </c>
      <c r="J253" s="97">
        <v>30000</v>
      </c>
      <c r="K253" s="75" t="str">
        <f t="shared" si="4"/>
        <v>00004129300026080000</v>
      </c>
      <c r="L253" s="66" t="s">
        <v>393</v>
      </c>
    </row>
    <row r="254" spans="1:12" ht="22.5" x14ac:dyDescent="0.2">
      <c r="A254" s="63" t="s">
        <v>130</v>
      </c>
      <c r="B254" s="64" t="s">
        <v>7</v>
      </c>
      <c r="C254" s="94" t="s">
        <v>69</v>
      </c>
      <c r="D254" s="105" t="s">
        <v>374</v>
      </c>
      <c r="E254" s="200" t="s">
        <v>394</v>
      </c>
      <c r="F254" s="201"/>
      <c r="G254" s="106" t="s">
        <v>7</v>
      </c>
      <c r="H254" s="95">
        <v>30000</v>
      </c>
      <c r="I254" s="96">
        <v>0</v>
      </c>
      <c r="J254" s="97">
        <v>30000</v>
      </c>
      <c r="K254" s="75" t="str">
        <f t="shared" si="4"/>
        <v>00004129300026080200</v>
      </c>
      <c r="L254" s="66" t="s">
        <v>395</v>
      </c>
    </row>
    <row r="255" spans="1:12" ht="22.5" x14ac:dyDescent="0.2">
      <c r="A255" s="63" t="s">
        <v>132</v>
      </c>
      <c r="B255" s="64" t="s">
        <v>7</v>
      </c>
      <c r="C255" s="94" t="s">
        <v>69</v>
      </c>
      <c r="D255" s="105" t="s">
        <v>374</v>
      </c>
      <c r="E255" s="200" t="s">
        <v>394</v>
      </c>
      <c r="F255" s="201"/>
      <c r="G255" s="106" t="s">
        <v>134</v>
      </c>
      <c r="H255" s="95">
        <v>30000</v>
      </c>
      <c r="I255" s="96">
        <v>0</v>
      </c>
      <c r="J255" s="97">
        <v>30000</v>
      </c>
      <c r="K255" s="75" t="str">
        <f t="shared" si="4"/>
        <v>00004129300026080240</v>
      </c>
      <c r="L255" s="66" t="s">
        <v>396</v>
      </c>
    </row>
    <row r="256" spans="1:12" s="55" customFormat="1" ht="15" x14ac:dyDescent="0.2">
      <c r="A256" s="53" t="s">
        <v>135</v>
      </c>
      <c r="B256" s="52" t="s">
        <v>7</v>
      </c>
      <c r="C256" s="98" t="s">
        <v>69</v>
      </c>
      <c r="D256" s="107" t="s">
        <v>374</v>
      </c>
      <c r="E256" s="167" t="s">
        <v>394</v>
      </c>
      <c r="F256" s="168"/>
      <c r="G256" s="108" t="s">
        <v>136</v>
      </c>
      <c r="H256" s="99">
        <v>30000</v>
      </c>
      <c r="I256" s="100">
        <v>0</v>
      </c>
      <c r="J256" s="101">
        <f>IF(IF(H256="",0,H256)=0,0,(IF(H256&gt;0,IF(I256&gt;H256,0,H256-I256),IF(I256&gt;H256,H256-I256,0))))</f>
        <v>30000</v>
      </c>
      <c r="K256" s="75" t="str">
        <f t="shared" si="4"/>
        <v>00004129300026080244</v>
      </c>
      <c r="L256" s="54" t="str">
        <f>C256 &amp; D256 &amp;E256 &amp; F256 &amp; G256</f>
        <v>00004129300026080244</v>
      </c>
    </row>
    <row r="257" spans="1:12" ht="15" x14ac:dyDescent="0.2">
      <c r="A257" s="63" t="s">
        <v>397</v>
      </c>
      <c r="B257" s="64" t="s">
        <v>7</v>
      </c>
      <c r="C257" s="94" t="s">
        <v>69</v>
      </c>
      <c r="D257" s="105" t="s">
        <v>399</v>
      </c>
      <c r="E257" s="200" t="s">
        <v>93</v>
      </c>
      <c r="F257" s="201"/>
      <c r="G257" s="106" t="s">
        <v>69</v>
      </c>
      <c r="H257" s="95">
        <v>5041030</v>
      </c>
      <c r="I257" s="96">
        <v>2778740.15</v>
      </c>
      <c r="J257" s="97">
        <v>2262289.85</v>
      </c>
      <c r="K257" s="75" t="str">
        <f t="shared" si="4"/>
        <v>00005000000000000000</v>
      </c>
      <c r="L257" s="66" t="s">
        <v>398</v>
      </c>
    </row>
    <row r="258" spans="1:12" ht="15" x14ac:dyDescent="0.2">
      <c r="A258" s="63" t="s">
        <v>400</v>
      </c>
      <c r="B258" s="64" t="s">
        <v>7</v>
      </c>
      <c r="C258" s="94" t="s">
        <v>69</v>
      </c>
      <c r="D258" s="105" t="s">
        <v>402</v>
      </c>
      <c r="E258" s="200" t="s">
        <v>93</v>
      </c>
      <c r="F258" s="201"/>
      <c r="G258" s="106" t="s">
        <v>69</v>
      </c>
      <c r="H258" s="95">
        <v>1200000</v>
      </c>
      <c r="I258" s="96">
        <v>343681.1</v>
      </c>
      <c r="J258" s="97">
        <v>856318.9</v>
      </c>
      <c r="K258" s="75" t="str">
        <f t="shared" si="4"/>
        <v>00005020000000000000</v>
      </c>
      <c r="L258" s="66" t="s">
        <v>401</v>
      </c>
    </row>
    <row r="259" spans="1:12" ht="22.5" x14ac:dyDescent="0.2">
      <c r="A259" s="63" t="s">
        <v>173</v>
      </c>
      <c r="B259" s="64" t="s">
        <v>7</v>
      </c>
      <c r="C259" s="94" t="s">
        <v>69</v>
      </c>
      <c r="D259" s="105" t="s">
        <v>402</v>
      </c>
      <c r="E259" s="200" t="s">
        <v>175</v>
      </c>
      <c r="F259" s="201"/>
      <c r="G259" s="106" t="s">
        <v>69</v>
      </c>
      <c r="H259" s="95">
        <v>1200000</v>
      </c>
      <c r="I259" s="96">
        <v>343681.1</v>
      </c>
      <c r="J259" s="97">
        <v>856318.9</v>
      </c>
      <c r="K259" s="75" t="str">
        <f t="shared" si="4"/>
        <v>00005029300000000000</v>
      </c>
      <c r="L259" s="66" t="s">
        <v>403</v>
      </c>
    </row>
    <row r="260" spans="1:12" ht="67.5" x14ac:dyDescent="0.2">
      <c r="A260" s="63" t="s">
        <v>404</v>
      </c>
      <c r="B260" s="64" t="s">
        <v>7</v>
      </c>
      <c r="C260" s="94" t="s">
        <v>69</v>
      </c>
      <c r="D260" s="105" t="s">
        <v>402</v>
      </c>
      <c r="E260" s="200" t="s">
        <v>406</v>
      </c>
      <c r="F260" s="201"/>
      <c r="G260" s="106" t="s">
        <v>69</v>
      </c>
      <c r="H260" s="95">
        <v>1200000</v>
      </c>
      <c r="I260" s="96">
        <v>343681.1</v>
      </c>
      <c r="J260" s="97">
        <v>856318.9</v>
      </c>
      <c r="K260" s="75" t="str">
        <f t="shared" si="4"/>
        <v>00005029300077030000</v>
      </c>
      <c r="L260" s="66" t="s">
        <v>405</v>
      </c>
    </row>
    <row r="261" spans="1:12" ht="22.5" x14ac:dyDescent="0.2">
      <c r="A261" s="63" t="s">
        <v>130</v>
      </c>
      <c r="B261" s="64" t="s">
        <v>7</v>
      </c>
      <c r="C261" s="94" t="s">
        <v>69</v>
      </c>
      <c r="D261" s="105" t="s">
        <v>402</v>
      </c>
      <c r="E261" s="200" t="s">
        <v>406</v>
      </c>
      <c r="F261" s="201"/>
      <c r="G261" s="106" t="s">
        <v>7</v>
      </c>
      <c r="H261" s="95">
        <v>1200000</v>
      </c>
      <c r="I261" s="96">
        <v>343681.1</v>
      </c>
      <c r="J261" s="97">
        <v>856318.9</v>
      </c>
      <c r="K261" s="75" t="str">
        <f t="shared" si="4"/>
        <v>00005029300077030200</v>
      </c>
      <c r="L261" s="66" t="s">
        <v>407</v>
      </c>
    </row>
    <row r="262" spans="1:12" ht="22.5" x14ac:dyDescent="0.2">
      <c r="A262" s="63" t="s">
        <v>132</v>
      </c>
      <c r="B262" s="64" t="s">
        <v>7</v>
      </c>
      <c r="C262" s="94" t="s">
        <v>69</v>
      </c>
      <c r="D262" s="105" t="s">
        <v>402</v>
      </c>
      <c r="E262" s="200" t="s">
        <v>406</v>
      </c>
      <c r="F262" s="201"/>
      <c r="G262" s="106" t="s">
        <v>134</v>
      </c>
      <c r="H262" s="95">
        <v>1200000</v>
      </c>
      <c r="I262" s="96">
        <v>343681.1</v>
      </c>
      <c r="J262" s="97">
        <v>856318.9</v>
      </c>
      <c r="K262" s="75" t="str">
        <f t="shared" si="4"/>
        <v>00005029300077030240</v>
      </c>
      <c r="L262" s="66" t="s">
        <v>408</v>
      </c>
    </row>
    <row r="263" spans="1:12" s="55" customFormat="1" ht="22.5" x14ac:dyDescent="0.2">
      <c r="A263" s="53" t="s">
        <v>409</v>
      </c>
      <c r="B263" s="52" t="s">
        <v>7</v>
      </c>
      <c r="C263" s="98" t="s">
        <v>69</v>
      </c>
      <c r="D263" s="107" t="s">
        <v>402</v>
      </c>
      <c r="E263" s="167" t="s">
        <v>406</v>
      </c>
      <c r="F263" s="168"/>
      <c r="G263" s="108" t="s">
        <v>410</v>
      </c>
      <c r="H263" s="99">
        <v>1200000</v>
      </c>
      <c r="I263" s="100">
        <v>343681.1</v>
      </c>
      <c r="J263" s="101">
        <f>IF(IF(H263="",0,H263)=0,0,(IF(H263&gt;0,IF(I263&gt;H263,0,H263-I263),IF(I263&gt;H263,H263-I263,0))))</f>
        <v>856318.9</v>
      </c>
      <c r="K263" s="75" t="str">
        <f t="shared" si="4"/>
        <v>00005029300077030243</v>
      </c>
      <c r="L263" s="54" t="str">
        <f>C263 &amp; D263 &amp;E263 &amp; F263 &amp; G263</f>
        <v>00005029300077030243</v>
      </c>
    </row>
    <row r="264" spans="1:12" ht="15" x14ac:dyDescent="0.2">
      <c r="A264" s="63" t="s">
        <v>411</v>
      </c>
      <c r="B264" s="64" t="s">
        <v>7</v>
      </c>
      <c r="C264" s="94" t="s">
        <v>69</v>
      </c>
      <c r="D264" s="105" t="s">
        <v>413</v>
      </c>
      <c r="E264" s="200" t="s">
        <v>93</v>
      </c>
      <c r="F264" s="201"/>
      <c r="G264" s="106" t="s">
        <v>69</v>
      </c>
      <c r="H264" s="95">
        <v>3841030</v>
      </c>
      <c r="I264" s="96">
        <v>2435059.0499999998</v>
      </c>
      <c r="J264" s="97">
        <v>1405970.95</v>
      </c>
      <c r="K264" s="75" t="str">
        <f t="shared" si="4"/>
        <v>00005030000000000000</v>
      </c>
      <c r="L264" s="66" t="s">
        <v>412</v>
      </c>
    </row>
    <row r="265" spans="1:12" ht="33.75" x14ac:dyDescent="0.2">
      <c r="A265" s="63" t="s">
        <v>285</v>
      </c>
      <c r="B265" s="64" t="s">
        <v>7</v>
      </c>
      <c r="C265" s="94" t="s">
        <v>69</v>
      </c>
      <c r="D265" s="105" t="s">
        <v>413</v>
      </c>
      <c r="E265" s="200" t="s">
        <v>287</v>
      </c>
      <c r="F265" s="201"/>
      <c r="G265" s="106" t="s">
        <v>69</v>
      </c>
      <c r="H265" s="95">
        <v>3841030</v>
      </c>
      <c r="I265" s="96">
        <v>2435059.0499999998</v>
      </c>
      <c r="J265" s="97">
        <v>1405970.95</v>
      </c>
      <c r="K265" s="75" t="str">
        <f t="shared" si="4"/>
        <v>00005030400000000000</v>
      </c>
      <c r="L265" s="66" t="s">
        <v>414</v>
      </c>
    </row>
    <row r="266" spans="1:12" ht="22.5" x14ac:dyDescent="0.2">
      <c r="A266" s="63" t="s">
        <v>288</v>
      </c>
      <c r="B266" s="64" t="s">
        <v>7</v>
      </c>
      <c r="C266" s="94" t="s">
        <v>69</v>
      </c>
      <c r="D266" s="105" t="s">
        <v>413</v>
      </c>
      <c r="E266" s="200" t="s">
        <v>290</v>
      </c>
      <c r="F266" s="201"/>
      <c r="G266" s="106" t="s">
        <v>69</v>
      </c>
      <c r="H266" s="95">
        <v>3841030</v>
      </c>
      <c r="I266" s="96">
        <v>2435059.0499999998</v>
      </c>
      <c r="J266" s="97">
        <v>1405970.95</v>
      </c>
      <c r="K266" s="75" t="str">
        <f t="shared" si="4"/>
        <v>00005030400100000000</v>
      </c>
      <c r="L266" s="66" t="s">
        <v>415</v>
      </c>
    </row>
    <row r="267" spans="1:12" ht="15" x14ac:dyDescent="0.2">
      <c r="A267" s="63" t="s">
        <v>416</v>
      </c>
      <c r="B267" s="64" t="s">
        <v>7</v>
      </c>
      <c r="C267" s="94" t="s">
        <v>69</v>
      </c>
      <c r="D267" s="105" t="s">
        <v>413</v>
      </c>
      <c r="E267" s="200" t="s">
        <v>418</v>
      </c>
      <c r="F267" s="201"/>
      <c r="G267" s="106" t="s">
        <v>69</v>
      </c>
      <c r="H267" s="95">
        <v>2354300</v>
      </c>
      <c r="I267" s="96">
        <v>1705468.65</v>
      </c>
      <c r="J267" s="97">
        <v>648831.35</v>
      </c>
      <c r="K267" s="75" t="str">
        <f t="shared" si="4"/>
        <v>00005030400123090000</v>
      </c>
      <c r="L267" s="66" t="s">
        <v>417</v>
      </c>
    </row>
    <row r="268" spans="1:12" ht="22.5" x14ac:dyDescent="0.2">
      <c r="A268" s="63" t="s">
        <v>130</v>
      </c>
      <c r="B268" s="64" t="s">
        <v>7</v>
      </c>
      <c r="C268" s="94" t="s">
        <v>69</v>
      </c>
      <c r="D268" s="105" t="s">
        <v>413</v>
      </c>
      <c r="E268" s="200" t="s">
        <v>418</v>
      </c>
      <c r="F268" s="201"/>
      <c r="G268" s="106" t="s">
        <v>7</v>
      </c>
      <c r="H268" s="95">
        <v>2354300</v>
      </c>
      <c r="I268" s="96">
        <v>1705468.65</v>
      </c>
      <c r="J268" s="97">
        <v>648831.35</v>
      </c>
      <c r="K268" s="75" t="str">
        <f t="shared" si="4"/>
        <v>00005030400123090200</v>
      </c>
      <c r="L268" s="66" t="s">
        <v>419</v>
      </c>
    </row>
    <row r="269" spans="1:12" ht="22.5" x14ac:dyDescent="0.2">
      <c r="A269" s="63" t="s">
        <v>132</v>
      </c>
      <c r="B269" s="64" t="s">
        <v>7</v>
      </c>
      <c r="C269" s="94" t="s">
        <v>69</v>
      </c>
      <c r="D269" s="105" t="s">
        <v>413</v>
      </c>
      <c r="E269" s="200" t="s">
        <v>418</v>
      </c>
      <c r="F269" s="201"/>
      <c r="G269" s="106" t="s">
        <v>134</v>
      </c>
      <c r="H269" s="95">
        <v>2354300</v>
      </c>
      <c r="I269" s="96">
        <v>1705468.65</v>
      </c>
      <c r="J269" s="97">
        <v>648831.35</v>
      </c>
      <c r="K269" s="75" t="str">
        <f t="shared" si="4"/>
        <v>00005030400123090240</v>
      </c>
      <c r="L269" s="66" t="s">
        <v>420</v>
      </c>
    </row>
    <row r="270" spans="1:12" s="55" customFormat="1" ht="15" x14ac:dyDescent="0.2">
      <c r="A270" s="53" t="s">
        <v>135</v>
      </c>
      <c r="B270" s="52" t="s">
        <v>7</v>
      </c>
      <c r="C270" s="98" t="s">
        <v>69</v>
      </c>
      <c r="D270" s="107" t="s">
        <v>413</v>
      </c>
      <c r="E270" s="167" t="s">
        <v>418</v>
      </c>
      <c r="F270" s="168"/>
      <c r="G270" s="108" t="s">
        <v>136</v>
      </c>
      <c r="H270" s="99">
        <v>1651703.21</v>
      </c>
      <c r="I270" s="100">
        <v>1167871.8600000001</v>
      </c>
      <c r="J270" s="101">
        <f>IF(IF(H270="",0,H270)=0,0,(IF(H270&gt;0,IF(I270&gt;H270,0,H270-I270),IF(I270&gt;H270,H270-I270,0))))</f>
        <v>483831.35</v>
      </c>
      <c r="K270" s="75" t="str">
        <f t="shared" si="4"/>
        <v>00005030400123090244</v>
      </c>
      <c r="L270" s="54" t="str">
        <f>C270 &amp; D270 &amp;E270 &amp; F270 &amp; G270</f>
        <v>00005030400123090244</v>
      </c>
    </row>
    <row r="271" spans="1:12" s="55" customFormat="1" ht="15" x14ac:dyDescent="0.2">
      <c r="A271" s="53" t="s">
        <v>137</v>
      </c>
      <c r="B271" s="52" t="s">
        <v>7</v>
      </c>
      <c r="C271" s="98" t="s">
        <v>69</v>
      </c>
      <c r="D271" s="107" t="s">
        <v>413</v>
      </c>
      <c r="E271" s="167" t="s">
        <v>418</v>
      </c>
      <c r="F271" s="168"/>
      <c r="G271" s="108" t="s">
        <v>138</v>
      </c>
      <c r="H271" s="99">
        <v>702596.79</v>
      </c>
      <c r="I271" s="100">
        <v>537596.79</v>
      </c>
      <c r="J271" s="101">
        <f>IF(IF(H271="",0,H271)=0,0,(IF(H271&gt;0,IF(I271&gt;H271,0,H271-I271),IF(I271&gt;H271,H271-I271,0))))</f>
        <v>165000</v>
      </c>
      <c r="K271" s="75" t="str">
        <f t="shared" si="4"/>
        <v>00005030400123090247</v>
      </c>
      <c r="L271" s="54" t="str">
        <f>C271 &amp; D271 &amp;E271 &amp; F271 &amp; G271</f>
        <v>00005030400123090247</v>
      </c>
    </row>
    <row r="272" spans="1:12" ht="22.5" x14ac:dyDescent="0.2">
      <c r="A272" s="63" t="s">
        <v>291</v>
      </c>
      <c r="B272" s="64" t="s">
        <v>7</v>
      </c>
      <c r="C272" s="94" t="s">
        <v>69</v>
      </c>
      <c r="D272" s="105" t="s">
        <v>413</v>
      </c>
      <c r="E272" s="200" t="s">
        <v>293</v>
      </c>
      <c r="F272" s="201"/>
      <c r="G272" s="106" t="s">
        <v>69</v>
      </c>
      <c r="H272" s="95">
        <v>818030</v>
      </c>
      <c r="I272" s="96">
        <v>225533</v>
      </c>
      <c r="J272" s="97">
        <v>592497</v>
      </c>
      <c r="K272" s="75" t="str">
        <f t="shared" si="4"/>
        <v>00005030400123100000</v>
      </c>
      <c r="L272" s="66" t="s">
        <v>421</v>
      </c>
    </row>
    <row r="273" spans="1:12" ht="22.5" x14ac:dyDescent="0.2">
      <c r="A273" s="63" t="s">
        <v>130</v>
      </c>
      <c r="B273" s="64" t="s">
        <v>7</v>
      </c>
      <c r="C273" s="94" t="s">
        <v>69</v>
      </c>
      <c r="D273" s="105" t="s">
        <v>413</v>
      </c>
      <c r="E273" s="200" t="s">
        <v>293</v>
      </c>
      <c r="F273" s="201"/>
      <c r="G273" s="106" t="s">
        <v>7</v>
      </c>
      <c r="H273" s="95">
        <v>818030</v>
      </c>
      <c r="I273" s="96">
        <v>225533</v>
      </c>
      <c r="J273" s="97">
        <v>592497</v>
      </c>
      <c r="K273" s="75" t="str">
        <f t="shared" si="4"/>
        <v>00005030400123100200</v>
      </c>
      <c r="L273" s="66" t="s">
        <v>422</v>
      </c>
    </row>
    <row r="274" spans="1:12" ht="22.5" x14ac:dyDescent="0.2">
      <c r="A274" s="63" t="s">
        <v>132</v>
      </c>
      <c r="B274" s="64" t="s">
        <v>7</v>
      </c>
      <c r="C274" s="94" t="s">
        <v>69</v>
      </c>
      <c r="D274" s="105" t="s">
        <v>413</v>
      </c>
      <c r="E274" s="200" t="s">
        <v>293</v>
      </c>
      <c r="F274" s="201"/>
      <c r="G274" s="106" t="s">
        <v>134</v>
      </c>
      <c r="H274" s="95">
        <v>818030</v>
      </c>
      <c r="I274" s="96">
        <v>225533</v>
      </c>
      <c r="J274" s="97">
        <v>592497</v>
      </c>
      <c r="K274" s="75" t="str">
        <f t="shared" si="4"/>
        <v>00005030400123100240</v>
      </c>
      <c r="L274" s="66" t="s">
        <v>423</v>
      </c>
    </row>
    <row r="275" spans="1:12" s="55" customFormat="1" ht="15" x14ac:dyDescent="0.2">
      <c r="A275" s="53" t="s">
        <v>135</v>
      </c>
      <c r="B275" s="52" t="s">
        <v>7</v>
      </c>
      <c r="C275" s="98" t="s">
        <v>69</v>
      </c>
      <c r="D275" s="107" t="s">
        <v>413</v>
      </c>
      <c r="E275" s="167" t="s">
        <v>293</v>
      </c>
      <c r="F275" s="168"/>
      <c r="G275" s="108" t="s">
        <v>136</v>
      </c>
      <c r="H275" s="99">
        <v>818030</v>
      </c>
      <c r="I275" s="100">
        <v>225533</v>
      </c>
      <c r="J275" s="101">
        <f>IF(IF(H275="",0,H275)=0,0,(IF(H275&gt;0,IF(I275&gt;H275,0,H275-I275),IF(I275&gt;H275,H275-I275,0))))</f>
        <v>592497</v>
      </c>
      <c r="K275" s="75" t="str">
        <f t="shared" si="4"/>
        <v>00005030400123100244</v>
      </c>
      <c r="L275" s="54" t="str">
        <f>C275 &amp; D275 &amp;E275 &amp; F275 &amp; G275</f>
        <v>00005030400123100244</v>
      </c>
    </row>
    <row r="276" spans="1:12" ht="15" x14ac:dyDescent="0.2">
      <c r="A276" s="63" t="s">
        <v>424</v>
      </c>
      <c r="B276" s="64" t="s">
        <v>7</v>
      </c>
      <c r="C276" s="94" t="s">
        <v>69</v>
      </c>
      <c r="D276" s="105" t="s">
        <v>413</v>
      </c>
      <c r="E276" s="200" t="s">
        <v>426</v>
      </c>
      <c r="F276" s="201"/>
      <c r="G276" s="106" t="s">
        <v>69</v>
      </c>
      <c r="H276" s="95">
        <v>43200</v>
      </c>
      <c r="I276" s="96">
        <v>3785</v>
      </c>
      <c r="J276" s="97">
        <v>39415</v>
      </c>
      <c r="K276" s="75" t="str">
        <f t="shared" si="4"/>
        <v>00005030400123140000</v>
      </c>
      <c r="L276" s="66" t="s">
        <v>425</v>
      </c>
    </row>
    <row r="277" spans="1:12" ht="22.5" x14ac:dyDescent="0.2">
      <c r="A277" s="63" t="s">
        <v>130</v>
      </c>
      <c r="B277" s="64" t="s">
        <v>7</v>
      </c>
      <c r="C277" s="94" t="s">
        <v>69</v>
      </c>
      <c r="D277" s="105" t="s">
        <v>413</v>
      </c>
      <c r="E277" s="200" t="s">
        <v>426</v>
      </c>
      <c r="F277" s="201"/>
      <c r="G277" s="106" t="s">
        <v>7</v>
      </c>
      <c r="H277" s="95">
        <v>43200</v>
      </c>
      <c r="I277" s="96">
        <v>3785</v>
      </c>
      <c r="J277" s="97">
        <v>39415</v>
      </c>
      <c r="K277" s="75" t="str">
        <f t="shared" ref="K277:K338" si="5">C277 &amp; D277 &amp;E277 &amp; F277 &amp; G277</f>
        <v>00005030400123140200</v>
      </c>
      <c r="L277" s="66" t="s">
        <v>427</v>
      </c>
    </row>
    <row r="278" spans="1:12" ht="22.5" x14ac:dyDescent="0.2">
      <c r="A278" s="63" t="s">
        <v>132</v>
      </c>
      <c r="B278" s="64" t="s">
        <v>7</v>
      </c>
      <c r="C278" s="94" t="s">
        <v>69</v>
      </c>
      <c r="D278" s="105" t="s">
        <v>413</v>
      </c>
      <c r="E278" s="200" t="s">
        <v>426</v>
      </c>
      <c r="F278" s="201"/>
      <c r="G278" s="106" t="s">
        <v>134</v>
      </c>
      <c r="H278" s="95">
        <v>43200</v>
      </c>
      <c r="I278" s="96">
        <v>3785</v>
      </c>
      <c r="J278" s="97">
        <v>39415</v>
      </c>
      <c r="K278" s="75" t="str">
        <f t="shared" si="5"/>
        <v>00005030400123140240</v>
      </c>
      <c r="L278" s="66" t="s">
        <v>428</v>
      </c>
    </row>
    <row r="279" spans="1:12" s="55" customFormat="1" ht="15" x14ac:dyDescent="0.2">
      <c r="A279" s="53" t="s">
        <v>135</v>
      </c>
      <c r="B279" s="52" t="s">
        <v>7</v>
      </c>
      <c r="C279" s="98" t="s">
        <v>69</v>
      </c>
      <c r="D279" s="107" t="s">
        <v>413</v>
      </c>
      <c r="E279" s="167" t="s">
        <v>426</v>
      </c>
      <c r="F279" s="168"/>
      <c r="G279" s="108" t="s">
        <v>136</v>
      </c>
      <c r="H279" s="99">
        <v>43200</v>
      </c>
      <c r="I279" s="100">
        <v>3785</v>
      </c>
      <c r="J279" s="101">
        <f>IF(IF(H279="",0,H279)=0,0,(IF(H279&gt;0,IF(I279&gt;H279,0,H279-I279),IF(I279&gt;H279,H279-I279,0))))</f>
        <v>39415</v>
      </c>
      <c r="K279" s="75" t="str">
        <f t="shared" si="5"/>
        <v>00005030400123140244</v>
      </c>
      <c r="L279" s="54" t="str">
        <f>C279 &amp; D279 &amp;E279 &amp; F279 &amp; G279</f>
        <v>00005030400123140244</v>
      </c>
    </row>
    <row r="280" spans="1:12" ht="22.5" x14ac:dyDescent="0.2">
      <c r="A280" s="63" t="s">
        <v>429</v>
      </c>
      <c r="B280" s="64" t="s">
        <v>7</v>
      </c>
      <c r="C280" s="94" t="s">
        <v>69</v>
      </c>
      <c r="D280" s="105" t="s">
        <v>413</v>
      </c>
      <c r="E280" s="200" t="s">
        <v>431</v>
      </c>
      <c r="F280" s="201"/>
      <c r="G280" s="106" t="s">
        <v>69</v>
      </c>
      <c r="H280" s="95">
        <v>186500</v>
      </c>
      <c r="I280" s="96">
        <v>108486.8</v>
      </c>
      <c r="J280" s="97">
        <v>78013.2</v>
      </c>
      <c r="K280" s="75" t="str">
        <f t="shared" si="5"/>
        <v>00005030400123150000</v>
      </c>
      <c r="L280" s="66" t="s">
        <v>430</v>
      </c>
    </row>
    <row r="281" spans="1:12" ht="22.5" x14ac:dyDescent="0.2">
      <c r="A281" s="63" t="s">
        <v>130</v>
      </c>
      <c r="B281" s="64" t="s">
        <v>7</v>
      </c>
      <c r="C281" s="94" t="s">
        <v>69</v>
      </c>
      <c r="D281" s="105" t="s">
        <v>413</v>
      </c>
      <c r="E281" s="200" t="s">
        <v>431</v>
      </c>
      <c r="F281" s="201"/>
      <c r="G281" s="106" t="s">
        <v>7</v>
      </c>
      <c r="H281" s="95">
        <v>186500</v>
      </c>
      <c r="I281" s="96">
        <v>108486.8</v>
      </c>
      <c r="J281" s="97">
        <v>78013.2</v>
      </c>
      <c r="K281" s="75" t="str">
        <f t="shared" si="5"/>
        <v>00005030400123150200</v>
      </c>
      <c r="L281" s="66" t="s">
        <v>432</v>
      </c>
    </row>
    <row r="282" spans="1:12" ht="22.5" x14ac:dyDescent="0.2">
      <c r="A282" s="63" t="s">
        <v>132</v>
      </c>
      <c r="B282" s="64" t="s">
        <v>7</v>
      </c>
      <c r="C282" s="94" t="s">
        <v>69</v>
      </c>
      <c r="D282" s="105" t="s">
        <v>413</v>
      </c>
      <c r="E282" s="200" t="s">
        <v>431</v>
      </c>
      <c r="F282" s="201"/>
      <c r="G282" s="106" t="s">
        <v>134</v>
      </c>
      <c r="H282" s="95">
        <v>186500</v>
      </c>
      <c r="I282" s="96">
        <v>108486.8</v>
      </c>
      <c r="J282" s="97">
        <v>78013.2</v>
      </c>
      <c r="K282" s="75" t="str">
        <f t="shared" si="5"/>
        <v>00005030400123150240</v>
      </c>
      <c r="L282" s="66" t="s">
        <v>433</v>
      </c>
    </row>
    <row r="283" spans="1:12" s="55" customFormat="1" ht="15" x14ac:dyDescent="0.2">
      <c r="A283" s="53" t="s">
        <v>135</v>
      </c>
      <c r="B283" s="52" t="s">
        <v>7</v>
      </c>
      <c r="C283" s="98" t="s">
        <v>69</v>
      </c>
      <c r="D283" s="107" t="s">
        <v>413</v>
      </c>
      <c r="E283" s="167" t="s">
        <v>431</v>
      </c>
      <c r="F283" s="168"/>
      <c r="G283" s="108" t="s">
        <v>136</v>
      </c>
      <c r="H283" s="99">
        <v>186500</v>
      </c>
      <c r="I283" s="100">
        <v>108486.8</v>
      </c>
      <c r="J283" s="101">
        <f>IF(IF(H283="",0,H283)=0,0,(IF(H283&gt;0,IF(I283&gt;H283,0,H283-I283),IF(I283&gt;H283,H283-I283,0))))</f>
        <v>78013.2</v>
      </c>
      <c r="K283" s="75" t="str">
        <f t="shared" si="5"/>
        <v>00005030400123150244</v>
      </c>
      <c r="L283" s="54" t="str">
        <f>C283 &amp; D283 &amp;E283 &amp; F283 &amp; G283</f>
        <v>00005030400123150244</v>
      </c>
    </row>
    <row r="284" spans="1:12" ht="33.75" x14ac:dyDescent="0.2">
      <c r="A284" s="63" t="s">
        <v>307</v>
      </c>
      <c r="B284" s="64" t="s">
        <v>7</v>
      </c>
      <c r="C284" s="94" t="s">
        <v>69</v>
      </c>
      <c r="D284" s="105" t="s">
        <v>413</v>
      </c>
      <c r="E284" s="200" t="s">
        <v>435</v>
      </c>
      <c r="F284" s="201"/>
      <c r="G284" s="106" t="s">
        <v>69</v>
      </c>
      <c r="H284" s="95">
        <v>310000</v>
      </c>
      <c r="I284" s="96">
        <v>302000</v>
      </c>
      <c r="J284" s="97">
        <v>8000</v>
      </c>
      <c r="K284" s="75" t="str">
        <f t="shared" si="5"/>
        <v>00005030400123230000</v>
      </c>
      <c r="L284" s="66" t="s">
        <v>434</v>
      </c>
    </row>
    <row r="285" spans="1:12" ht="22.5" x14ac:dyDescent="0.2">
      <c r="A285" s="63" t="s">
        <v>130</v>
      </c>
      <c r="B285" s="64" t="s">
        <v>7</v>
      </c>
      <c r="C285" s="94" t="s">
        <v>69</v>
      </c>
      <c r="D285" s="105" t="s">
        <v>413</v>
      </c>
      <c r="E285" s="200" t="s">
        <v>435</v>
      </c>
      <c r="F285" s="201"/>
      <c r="G285" s="106" t="s">
        <v>7</v>
      </c>
      <c r="H285" s="95">
        <v>310000</v>
      </c>
      <c r="I285" s="96">
        <v>302000</v>
      </c>
      <c r="J285" s="97">
        <v>8000</v>
      </c>
      <c r="K285" s="75" t="str">
        <f t="shared" si="5"/>
        <v>00005030400123230200</v>
      </c>
      <c r="L285" s="66" t="s">
        <v>436</v>
      </c>
    </row>
    <row r="286" spans="1:12" ht="22.5" x14ac:dyDescent="0.2">
      <c r="A286" s="63" t="s">
        <v>132</v>
      </c>
      <c r="B286" s="64" t="s">
        <v>7</v>
      </c>
      <c r="C286" s="94" t="s">
        <v>69</v>
      </c>
      <c r="D286" s="105" t="s">
        <v>413</v>
      </c>
      <c r="E286" s="200" t="s">
        <v>435</v>
      </c>
      <c r="F286" s="201"/>
      <c r="G286" s="106" t="s">
        <v>134</v>
      </c>
      <c r="H286" s="95">
        <v>310000</v>
      </c>
      <c r="I286" s="96">
        <v>302000</v>
      </c>
      <c r="J286" s="97">
        <v>8000</v>
      </c>
      <c r="K286" s="75" t="str">
        <f t="shared" si="5"/>
        <v>00005030400123230240</v>
      </c>
      <c r="L286" s="66" t="s">
        <v>437</v>
      </c>
    </row>
    <row r="287" spans="1:12" s="55" customFormat="1" ht="15" x14ac:dyDescent="0.2">
      <c r="A287" s="53" t="s">
        <v>135</v>
      </c>
      <c r="B287" s="52" t="s">
        <v>7</v>
      </c>
      <c r="C287" s="98" t="s">
        <v>69</v>
      </c>
      <c r="D287" s="107" t="s">
        <v>413</v>
      </c>
      <c r="E287" s="167" t="s">
        <v>435</v>
      </c>
      <c r="F287" s="168"/>
      <c r="G287" s="108" t="s">
        <v>136</v>
      </c>
      <c r="H287" s="99">
        <v>310000</v>
      </c>
      <c r="I287" s="100">
        <v>302000</v>
      </c>
      <c r="J287" s="101">
        <f>IF(IF(H287="",0,H287)=0,0,(IF(H287&gt;0,IF(I287&gt;H287,0,H287-I287),IF(I287&gt;H287,H287-I287,0))))</f>
        <v>8000</v>
      </c>
      <c r="K287" s="75" t="str">
        <f t="shared" si="5"/>
        <v>00005030400123230244</v>
      </c>
      <c r="L287" s="54" t="str">
        <f>C287 &amp; D287 &amp;E287 &amp; F287 &amp; G287</f>
        <v>00005030400123230244</v>
      </c>
    </row>
    <row r="288" spans="1:12" ht="33.75" x14ac:dyDescent="0.2">
      <c r="A288" s="63" t="s">
        <v>438</v>
      </c>
      <c r="B288" s="64" t="s">
        <v>7</v>
      </c>
      <c r="C288" s="94" t="s">
        <v>69</v>
      </c>
      <c r="D288" s="105" t="s">
        <v>413</v>
      </c>
      <c r="E288" s="200" t="s">
        <v>440</v>
      </c>
      <c r="F288" s="201"/>
      <c r="G288" s="106" t="s">
        <v>69</v>
      </c>
      <c r="H288" s="95">
        <v>59000</v>
      </c>
      <c r="I288" s="96">
        <v>59000</v>
      </c>
      <c r="J288" s="97">
        <v>0</v>
      </c>
      <c r="K288" s="75" t="str">
        <f t="shared" si="5"/>
        <v>00005030400172090000</v>
      </c>
      <c r="L288" s="66" t="s">
        <v>439</v>
      </c>
    </row>
    <row r="289" spans="1:12" ht="22.5" x14ac:dyDescent="0.2">
      <c r="A289" s="63" t="s">
        <v>130</v>
      </c>
      <c r="B289" s="64" t="s">
        <v>7</v>
      </c>
      <c r="C289" s="94" t="s">
        <v>69</v>
      </c>
      <c r="D289" s="105" t="s">
        <v>413</v>
      </c>
      <c r="E289" s="200" t="s">
        <v>440</v>
      </c>
      <c r="F289" s="201"/>
      <c r="G289" s="106" t="s">
        <v>7</v>
      </c>
      <c r="H289" s="95">
        <v>59000</v>
      </c>
      <c r="I289" s="96">
        <v>59000</v>
      </c>
      <c r="J289" s="97">
        <v>0</v>
      </c>
      <c r="K289" s="75" t="str">
        <f t="shared" si="5"/>
        <v>00005030400172090200</v>
      </c>
      <c r="L289" s="66" t="s">
        <v>441</v>
      </c>
    </row>
    <row r="290" spans="1:12" ht="22.5" x14ac:dyDescent="0.2">
      <c r="A290" s="63" t="s">
        <v>132</v>
      </c>
      <c r="B290" s="64" t="s">
        <v>7</v>
      </c>
      <c r="C290" s="94" t="s">
        <v>69</v>
      </c>
      <c r="D290" s="105" t="s">
        <v>413</v>
      </c>
      <c r="E290" s="200" t="s">
        <v>440</v>
      </c>
      <c r="F290" s="201"/>
      <c r="G290" s="106" t="s">
        <v>134</v>
      </c>
      <c r="H290" s="95">
        <v>59000</v>
      </c>
      <c r="I290" s="96">
        <v>59000</v>
      </c>
      <c r="J290" s="97">
        <v>0</v>
      </c>
      <c r="K290" s="75" t="str">
        <f t="shared" si="5"/>
        <v>00005030400172090240</v>
      </c>
      <c r="L290" s="66" t="s">
        <v>442</v>
      </c>
    </row>
    <row r="291" spans="1:12" s="55" customFormat="1" ht="15" x14ac:dyDescent="0.2">
      <c r="A291" s="53" t="s">
        <v>135</v>
      </c>
      <c r="B291" s="52" t="s">
        <v>7</v>
      </c>
      <c r="C291" s="98" t="s">
        <v>69</v>
      </c>
      <c r="D291" s="107" t="s">
        <v>413</v>
      </c>
      <c r="E291" s="167" t="s">
        <v>440</v>
      </c>
      <c r="F291" s="168"/>
      <c r="G291" s="108" t="s">
        <v>136</v>
      </c>
      <c r="H291" s="99">
        <v>59000</v>
      </c>
      <c r="I291" s="100">
        <v>59000</v>
      </c>
      <c r="J291" s="101">
        <f>IF(IF(H291="",0,H291)=0,0,(IF(H291&gt;0,IF(I291&gt;H291,0,H291-I291),IF(I291&gt;H291,H291-I291,0))))</f>
        <v>0</v>
      </c>
      <c r="K291" s="75" t="str">
        <f t="shared" si="5"/>
        <v>00005030400172090244</v>
      </c>
      <c r="L291" s="54" t="str">
        <f>C291 &amp; D291 &amp;E291 &amp; F291 &amp; G291</f>
        <v>00005030400172090244</v>
      </c>
    </row>
    <row r="292" spans="1:12" ht="22.5" x14ac:dyDescent="0.2">
      <c r="A292" s="63" t="s">
        <v>443</v>
      </c>
      <c r="B292" s="64" t="s">
        <v>7</v>
      </c>
      <c r="C292" s="94" t="s">
        <v>69</v>
      </c>
      <c r="D292" s="105" t="s">
        <v>413</v>
      </c>
      <c r="E292" s="200" t="s">
        <v>445</v>
      </c>
      <c r="F292" s="201"/>
      <c r="G292" s="106" t="s">
        <v>69</v>
      </c>
      <c r="H292" s="95">
        <v>70000</v>
      </c>
      <c r="I292" s="96">
        <v>30785.599999999999</v>
      </c>
      <c r="J292" s="97">
        <v>39214.400000000001</v>
      </c>
      <c r="K292" s="75" t="str">
        <f t="shared" si="5"/>
        <v>000050304001S2090000</v>
      </c>
      <c r="L292" s="66" t="s">
        <v>444</v>
      </c>
    </row>
    <row r="293" spans="1:12" ht="22.5" x14ac:dyDescent="0.2">
      <c r="A293" s="63" t="s">
        <v>130</v>
      </c>
      <c r="B293" s="64" t="s">
        <v>7</v>
      </c>
      <c r="C293" s="94" t="s">
        <v>69</v>
      </c>
      <c r="D293" s="105" t="s">
        <v>413</v>
      </c>
      <c r="E293" s="200" t="s">
        <v>445</v>
      </c>
      <c r="F293" s="201"/>
      <c r="G293" s="106" t="s">
        <v>7</v>
      </c>
      <c r="H293" s="95">
        <v>70000</v>
      </c>
      <c r="I293" s="96">
        <v>30785.599999999999</v>
      </c>
      <c r="J293" s="97">
        <v>39214.400000000001</v>
      </c>
      <c r="K293" s="75" t="str">
        <f t="shared" si="5"/>
        <v>000050304001S2090200</v>
      </c>
      <c r="L293" s="66" t="s">
        <v>446</v>
      </c>
    </row>
    <row r="294" spans="1:12" ht="22.5" x14ac:dyDescent="0.2">
      <c r="A294" s="63" t="s">
        <v>132</v>
      </c>
      <c r="B294" s="64" t="s">
        <v>7</v>
      </c>
      <c r="C294" s="94" t="s">
        <v>69</v>
      </c>
      <c r="D294" s="105" t="s">
        <v>413</v>
      </c>
      <c r="E294" s="200" t="s">
        <v>445</v>
      </c>
      <c r="F294" s="201"/>
      <c r="G294" s="106" t="s">
        <v>134</v>
      </c>
      <c r="H294" s="95">
        <v>70000</v>
      </c>
      <c r="I294" s="96">
        <v>30785.599999999999</v>
      </c>
      <c r="J294" s="97">
        <v>39214.400000000001</v>
      </c>
      <c r="K294" s="75" t="str">
        <f t="shared" si="5"/>
        <v>000050304001S2090240</v>
      </c>
      <c r="L294" s="66" t="s">
        <v>447</v>
      </c>
    </row>
    <row r="295" spans="1:12" s="55" customFormat="1" ht="15" x14ac:dyDescent="0.2">
      <c r="A295" s="53" t="s">
        <v>135</v>
      </c>
      <c r="B295" s="52" t="s">
        <v>7</v>
      </c>
      <c r="C295" s="98" t="s">
        <v>69</v>
      </c>
      <c r="D295" s="107" t="s">
        <v>413</v>
      </c>
      <c r="E295" s="167" t="s">
        <v>445</v>
      </c>
      <c r="F295" s="168"/>
      <c r="G295" s="108" t="s">
        <v>136</v>
      </c>
      <c r="H295" s="99">
        <v>70000</v>
      </c>
      <c r="I295" s="100">
        <v>30785.599999999999</v>
      </c>
      <c r="J295" s="101">
        <f>IF(IF(H295="",0,H295)=0,0,(IF(H295&gt;0,IF(I295&gt;H295,0,H295-I295),IF(I295&gt;H295,H295-I295,0))))</f>
        <v>39214.400000000001</v>
      </c>
      <c r="K295" s="75" t="str">
        <f t="shared" si="5"/>
        <v>000050304001S2090244</v>
      </c>
      <c r="L295" s="54" t="str">
        <f>C295 &amp; D295 &amp;E295 &amp; F295 &amp; G295</f>
        <v>000050304001S2090244</v>
      </c>
    </row>
    <row r="296" spans="1:12" ht="15" x14ac:dyDescent="0.2">
      <c r="A296" s="63" t="s">
        <v>448</v>
      </c>
      <c r="B296" s="64" t="s">
        <v>7</v>
      </c>
      <c r="C296" s="94" t="s">
        <v>69</v>
      </c>
      <c r="D296" s="105" t="s">
        <v>450</v>
      </c>
      <c r="E296" s="200" t="s">
        <v>93</v>
      </c>
      <c r="F296" s="201"/>
      <c r="G296" s="106" t="s">
        <v>69</v>
      </c>
      <c r="H296" s="95">
        <v>61400</v>
      </c>
      <c r="I296" s="96">
        <v>58150</v>
      </c>
      <c r="J296" s="97">
        <v>3250</v>
      </c>
      <c r="K296" s="75" t="str">
        <f t="shared" si="5"/>
        <v>00007000000000000000</v>
      </c>
      <c r="L296" s="66" t="s">
        <v>449</v>
      </c>
    </row>
    <row r="297" spans="1:12" ht="15" x14ac:dyDescent="0.2">
      <c r="A297" s="63" t="s">
        <v>451</v>
      </c>
      <c r="B297" s="64" t="s">
        <v>7</v>
      </c>
      <c r="C297" s="94" t="s">
        <v>69</v>
      </c>
      <c r="D297" s="105" t="s">
        <v>453</v>
      </c>
      <c r="E297" s="200" t="s">
        <v>93</v>
      </c>
      <c r="F297" s="201"/>
      <c r="G297" s="106" t="s">
        <v>69</v>
      </c>
      <c r="H297" s="95">
        <v>39400</v>
      </c>
      <c r="I297" s="96">
        <v>39400</v>
      </c>
      <c r="J297" s="97">
        <v>0</v>
      </c>
      <c r="K297" s="75" t="str">
        <f t="shared" si="5"/>
        <v>00007070000000000000</v>
      </c>
      <c r="L297" s="66" t="s">
        <v>452</v>
      </c>
    </row>
    <row r="298" spans="1:12" ht="33.75" x14ac:dyDescent="0.2">
      <c r="A298" s="63" t="s">
        <v>196</v>
      </c>
      <c r="B298" s="64" t="s">
        <v>7</v>
      </c>
      <c r="C298" s="94" t="s">
        <v>69</v>
      </c>
      <c r="D298" s="105" t="s">
        <v>453</v>
      </c>
      <c r="E298" s="200" t="s">
        <v>198</v>
      </c>
      <c r="F298" s="201"/>
      <c r="G298" s="106" t="s">
        <v>69</v>
      </c>
      <c r="H298" s="95">
        <v>39400</v>
      </c>
      <c r="I298" s="96">
        <v>39400</v>
      </c>
      <c r="J298" s="97">
        <v>0</v>
      </c>
      <c r="K298" s="75" t="str">
        <f t="shared" si="5"/>
        <v>00007070300000000000</v>
      </c>
      <c r="L298" s="66" t="s">
        <v>454</v>
      </c>
    </row>
    <row r="299" spans="1:12" ht="56.25" x14ac:dyDescent="0.2">
      <c r="A299" s="63" t="s">
        <v>199</v>
      </c>
      <c r="B299" s="64" t="s">
        <v>7</v>
      </c>
      <c r="C299" s="94" t="s">
        <v>69</v>
      </c>
      <c r="D299" s="105" t="s">
        <v>453</v>
      </c>
      <c r="E299" s="200" t="s">
        <v>201</v>
      </c>
      <c r="F299" s="201"/>
      <c r="G299" s="106" t="s">
        <v>69</v>
      </c>
      <c r="H299" s="95">
        <v>39400</v>
      </c>
      <c r="I299" s="96">
        <v>39400</v>
      </c>
      <c r="J299" s="97">
        <v>0</v>
      </c>
      <c r="K299" s="75" t="str">
        <f t="shared" si="5"/>
        <v>00007070330000000000</v>
      </c>
      <c r="L299" s="66" t="s">
        <v>455</v>
      </c>
    </row>
    <row r="300" spans="1:12" ht="33.75" x14ac:dyDescent="0.2">
      <c r="A300" s="63" t="s">
        <v>202</v>
      </c>
      <c r="B300" s="64" t="s">
        <v>7</v>
      </c>
      <c r="C300" s="94" t="s">
        <v>69</v>
      </c>
      <c r="D300" s="105" t="s">
        <v>453</v>
      </c>
      <c r="E300" s="200" t="s">
        <v>204</v>
      </c>
      <c r="F300" s="201"/>
      <c r="G300" s="106" t="s">
        <v>69</v>
      </c>
      <c r="H300" s="95">
        <v>39400</v>
      </c>
      <c r="I300" s="96">
        <v>39400</v>
      </c>
      <c r="J300" s="97">
        <v>0</v>
      </c>
      <c r="K300" s="75" t="str">
        <f t="shared" si="5"/>
        <v>00007070330200000000</v>
      </c>
      <c r="L300" s="66" t="s">
        <v>456</v>
      </c>
    </row>
    <row r="301" spans="1:12" ht="45" x14ac:dyDescent="0.2">
      <c r="A301" s="63" t="s">
        <v>457</v>
      </c>
      <c r="B301" s="64" t="s">
        <v>7</v>
      </c>
      <c r="C301" s="94" t="s">
        <v>69</v>
      </c>
      <c r="D301" s="105" t="s">
        <v>453</v>
      </c>
      <c r="E301" s="200" t="s">
        <v>459</v>
      </c>
      <c r="F301" s="201"/>
      <c r="G301" s="106" t="s">
        <v>69</v>
      </c>
      <c r="H301" s="95">
        <v>39400</v>
      </c>
      <c r="I301" s="96">
        <v>39400</v>
      </c>
      <c r="J301" s="97">
        <v>0</v>
      </c>
      <c r="K301" s="75" t="str">
        <f t="shared" si="5"/>
        <v>00007070330262040000</v>
      </c>
      <c r="L301" s="66" t="s">
        <v>458</v>
      </c>
    </row>
    <row r="302" spans="1:12" ht="15" x14ac:dyDescent="0.2">
      <c r="A302" s="63" t="s">
        <v>208</v>
      </c>
      <c r="B302" s="64" t="s">
        <v>7</v>
      </c>
      <c r="C302" s="94" t="s">
        <v>69</v>
      </c>
      <c r="D302" s="105" t="s">
        <v>453</v>
      </c>
      <c r="E302" s="200" t="s">
        <v>459</v>
      </c>
      <c r="F302" s="201"/>
      <c r="G302" s="106" t="s">
        <v>8</v>
      </c>
      <c r="H302" s="95">
        <v>39400</v>
      </c>
      <c r="I302" s="96">
        <v>39400</v>
      </c>
      <c r="J302" s="97">
        <v>0</v>
      </c>
      <c r="K302" s="75" t="str">
        <f t="shared" si="5"/>
        <v>00007070330262040500</v>
      </c>
      <c r="L302" s="66" t="s">
        <v>460</v>
      </c>
    </row>
    <row r="303" spans="1:12" s="55" customFormat="1" ht="15" x14ac:dyDescent="0.2">
      <c r="A303" s="53" t="s">
        <v>210</v>
      </c>
      <c r="B303" s="52" t="s">
        <v>7</v>
      </c>
      <c r="C303" s="98" t="s">
        <v>69</v>
      </c>
      <c r="D303" s="107" t="s">
        <v>453</v>
      </c>
      <c r="E303" s="167" t="s">
        <v>459</v>
      </c>
      <c r="F303" s="168"/>
      <c r="G303" s="108" t="s">
        <v>211</v>
      </c>
      <c r="H303" s="99">
        <v>39400</v>
      </c>
      <c r="I303" s="100">
        <v>39400</v>
      </c>
      <c r="J303" s="101">
        <f>IF(IF(H303="",0,H303)=0,0,(IF(H303&gt;0,IF(I303&gt;H303,0,H303-I303),IF(I303&gt;H303,H303-I303,0))))</f>
        <v>0</v>
      </c>
      <c r="K303" s="75" t="str">
        <f t="shared" si="5"/>
        <v>00007070330262040540</v>
      </c>
      <c r="L303" s="54" t="str">
        <f>C303 &amp; D303 &amp;E303 &amp; F303 &amp; G303</f>
        <v>00007070330262040540</v>
      </c>
    </row>
    <row r="304" spans="1:12" ht="15" x14ac:dyDescent="0.2">
      <c r="A304" s="63" t="s">
        <v>461</v>
      </c>
      <c r="B304" s="64" t="s">
        <v>7</v>
      </c>
      <c r="C304" s="94" t="s">
        <v>69</v>
      </c>
      <c r="D304" s="105" t="s">
        <v>463</v>
      </c>
      <c r="E304" s="200" t="s">
        <v>93</v>
      </c>
      <c r="F304" s="201"/>
      <c r="G304" s="106" t="s">
        <v>69</v>
      </c>
      <c r="H304" s="95">
        <v>22000</v>
      </c>
      <c r="I304" s="96">
        <v>18750</v>
      </c>
      <c r="J304" s="97">
        <v>3250</v>
      </c>
      <c r="K304" s="75" t="str">
        <f t="shared" si="5"/>
        <v>00007090000000000000</v>
      </c>
      <c r="L304" s="66" t="s">
        <v>462</v>
      </c>
    </row>
    <row r="305" spans="1:12" ht="45" x14ac:dyDescent="0.2">
      <c r="A305" s="63" t="s">
        <v>464</v>
      </c>
      <c r="B305" s="64" t="s">
        <v>7</v>
      </c>
      <c r="C305" s="94" t="s">
        <v>69</v>
      </c>
      <c r="D305" s="105" t="s">
        <v>463</v>
      </c>
      <c r="E305" s="200" t="s">
        <v>466</v>
      </c>
      <c r="F305" s="201"/>
      <c r="G305" s="106" t="s">
        <v>69</v>
      </c>
      <c r="H305" s="95">
        <v>10000</v>
      </c>
      <c r="I305" s="96">
        <v>10000</v>
      </c>
      <c r="J305" s="97">
        <v>0</v>
      </c>
      <c r="K305" s="75" t="str">
        <f t="shared" si="5"/>
        <v>00007090100000000000</v>
      </c>
      <c r="L305" s="66" t="s">
        <v>465</v>
      </c>
    </row>
    <row r="306" spans="1:12" ht="45" x14ac:dyDescent="0.2">
      <c r="A306" s="63" t="s">
        <v>467</v>
      </c>
      <c r="B306" s="64" t="s">
        <v>7</v>
      </c>
      <c r="C306" s="94" t="s">
        <v>69</v>
      </c>
      <c r="D306" s="105" t="s">
        <v>463</v>
      </c>
      <c r="E306" s="200" t="s">
        <v>469</v>
      </c>
      <c r="F306" s="201"/>
      <c r="G306" s="106" t="s">
        <v>69</v>
      </c>
      <c r="H306" s="95">
        <v>10000</v>
      </c>
      <c r="I306" s="96">
        <v>10000</v>
      </c>
      <c r="J306" s="97">
        <v>0</v>
      </c>
      <c r="K306" s="75" t="str">
        <f t="shared" si="5"/>
        <v>00007090100100000000</v>
      </c>
      <c r="L306" s="66" t="s">
        <v>468</v>
      </c>
    </row>
    <row r="307" spans="1:12" ht="45" x14ac:dyDescent="0.2">
      <c r="A307" s="63" t="s">
        <v>470</v>
      </c>
      <c r="B307" s="64" t="s">
        <v>7</v>
      </c>
      <c r="C307" s="94" t="s">
        <v>69</v>
      </c>
      <c r="D307" s="105" t="s">
        <v>463</v>
      </c>
      <c r="E307" s="200" t="s">
        <v>472</v>
      </c>
      <c r="F307" s="201"/>
      <c r="G307" s="106" t="s">
        <v>69</v>
      </c>
      <c r="H307" s="95">
        <v>10000</v>
      </c>
      <c r="I307" s="96">
        <v>10000</v>
      </c>
      <c r="J307" s="97">
        <v>0</v>
      </c>
      <c r="K307" s="75" t="str">
        <f t="shared" si="5"/>
        <v>00007090100123020000</v>
      </c>
      <c r="L307" s="66" t="s">
        <v>471</v>
      </c>
    </row>
    <row r="308" spans="1:12" ht="22.5" x14ac:dyDescent="0.2">
      <c r="A308" s="63" t="s">
        <v>130</v>
      </c>
      <c r="B308" s="64" t="s">
        <v>7</v>
      </c>
      <c r="C308" s="94" t="s">
        <v>69</v>
      </c>
      <c r="D308" s="105" t="s">
        <v>463</v>
      </c>
      <c r="E308" s="200" t="s">
        <v>472</v>
      </c>
      <c r="F308" s="201"/>
      <c r="G308" s="106" t="s">
        <v>7</v>
      </c>
      <c r="H308" s="95">
        <v>10000</v>
      </c>
      <c r="I308" s="96">
        <v>10000</v>
      </c>
      <c r="J308" s="97">
        <v>0</v>
      </c>
      <c r="K308" s="75" t="str">
        <f t="shared" si="5"/>
        <v>00007090100123020200</v>
      </c>
      <c r="L308" s="66" t="s">
        <v>473</v>
      </c>
    </row>
    <row r="309" spans="1:12" ht="22.5" x14ac:dyDescent="0.2">
      <c r="A309" s="63" t="s">
        <v>132</v>
      </c>
      <c r="B309" s="64" t="s">
        <v>7</v>
      </c>
      <c r="C309" s="94" t="s">
        <v>69</v>
      </c>
      <c r="D309" s="105" t="s">
        <v>463</v>
      </c>
      <c r="E309" s="200" t="s">
        <v>472</v>
      </c>
      <c r="F309" s="201"/>
      <c r="G309" s="106" t="s">
        <v>134</v>
      </c>
      <c r="H309" s="95">
        <v>10000</v>
      </c>
      <c r="I309" s="96">
        <v>10000</v>
      </c>
      <c r="J309" s="97">
        <v>0</v>
      </c>
      <c r="K309" s="75" t="str">
        <f t="shared" si="5"/>
        <v>00007090100123020240</v>
      </c>
      <c r="L309" s="66" t="s">
        <v>474</v>
      </c>
    </row>
    <row r="310" spans="1:12" s="55" customFormat="1" ht="15" x14ac:dyDescent="0.2">
      <c r="A310" s="53" t="s">
        <v>135</v>
      </c>
      <c r="B310" s="52" t="s">
        <v>7</v>
      </c>
      <c r="C310" s="98" t="s">
        <v>69</v>
      </c>
      <c r="D310" s="107" t="s">
        <v>463</v>
      </c>
      <c r="E310" s="167" t="s">
        <v>472</v>
      </c>
      <c r="F310" s="168"/>
      <c r="G310" s="108" t="s">
        <v>136</v>
      </c>
      <c r="H310" s="99">
        <v>10000</v>
      </c>
      <c r="I310" s="100">
        <v>10000</v>
      </c>
      <c r="J310" s="101">
        <f>IF(IF(H310="",0,H310)=0,0,(IF(H310&gt;0,IF(I310&gt;H310,0,H310-I310),IF(I310&gt;H310,H310-I310,0))))</f>
        <v>0</v>
      </c>
      <c r="K310" s="75" t="str">
        <f t="shared" si="5"/>
        <v>00007090100123020244</v>
      </c>
      <c r="L310" s="54" t="str">
        <f>C310 &amp; D310 &amp;E310 &amp; F310 &amp; G310</f>
        <v>00007090100123020244</v>
      </c>
    </row>
    <row r="311" spans="1:12" ht="45" x14ac:dyDescent="0.2">
      <c r="A311" s="63" t="s">
        <v>185</v>
      </c>
      <c r="B311" s="64" t="s">
        <v>7</v>
      </c>
      <c r="C311" s="94" t="s">
        <v>69</v>
      </c>
      <c r="D311" s="105" t="s">
        <v>463</v>
      </c>
      <c r="E311" s="200" t="s">
        <v>187</v>
      </c>
      <c r="F311" s="201"/>
      <c r="G311" s="106" t="s">
        <v>69</v>
      </c>
      <c r="H311" s="95">
        <v>12000</v>
      </c>
      <c r="I311" s="96">
        <v>8750</v>
      </c>
      <c r="J311" s="97">
        <v>3250</v>
      </c>
      <c r="K311" s="75" t="str">
        <f t="shared" si="5"/>
        <v>00007090200000000000</v>
      </c>
      <c r="L311" s="66" t="s">
        <v>475</v>
      </c>
    </row>
    <row r="312" spans="1:12" ht="45" x14ac:dyDescent="0.2">
      <c r="A312" s="63" t="s">
        <v>188</v>
      </c>
      <c r="B312" s="64" t="s">
        <v>7</v>
      </c>
      <c r="C312" s="94" t="s">
        <v>69</v>
      </c>
      <c r="D312" s="105" t="s">
        <v>463</v>
      </c>
      <c r="E312" s="200" t="s">
        <v>190</v>
      </c>
      <c r="F312" s="201"/>
      <c r="G312" s="106" t="s">
        <v>69</v>
      </c>
      <c r="H312" s="95">
        <v>12000</v>
      </c>
      <c r="I312" s="96">
        <v>8750</v>
      </c>
      <c r="J312" s="97">
        <v>3250</v>
      </c>
      <c r="K312" s="75" t="str">
        <f t="shared" si="5"/>
        <v>00007090200100000000</v>
      </c>
      <c r="L312" s="66" t="s">
        <v>476</v>
      </c>
    </row>
    <row r="313" spans="1:12" ht="22.5" x14ac:dyDescent="0.2">
      <c r="A313" s="63" t="s">
        <v>191</v>
      </c>
      <c r="B313" s="64" t="s">
        <v>7</v>
      </c>
      <c r="C313" s="94" t="s">
        <v>69</v>
      </c>
      <c r="D313" s="105" t="s">
        <v>463</v>
      </c>
      <c r="E313" s="200" t="s">
        <v>193</v>
      </c>
      <c r="F313" s="201"/>
      <c r="G313" s="106" t="s">
        <v>69</v>
      </c>
      <c r="H313" s="95">
        <v>12000</v>
      </c>
      <c r="I313" s="96">
        <v>8750</v>
      </c>
      <c r="J313" s="97">
        <v>3250</v>
      </c>
      <c r="K313" s="75" t="str">
        <f t="shared" si="5"/>
        <v>00007090200123010000</v>
      </c>
      <c r="L313" s="66" t="s">
        <v>477</v>
      </c>
    </row>
    <row r="314" spans="1:12" ht="22.5" x14ac:dyDescent="0.2">
      <c r="A314" s="63" t="s">
        <v>130</v>
      </c>
      <c r="B314" s="64" t="s">
        <v>7</v>
      </c>
      <c r="C314" s="94" t="s">
        <v>69</v>
      </c>
      <c r="D314" s="105" t="s">
        <v>463</v>
      </c>
      <c r="E314" s="200" t="s">
        <v>193</v>
      </c>
      <c r="F314" s="201"/>
      <c r="G314" s="106" t="s">
        <v>7</v>
      </c>
      <c r="H314" s="95">
        <v>12000</v>
      </c>
      <c r="I314" s="96">
        <v>8750</v>
      </c>
      <c r="J314" s="97">
        <v>3250</v>
      </c>
      <c r="K314" s="75" t="str">
        <f t="shared" si="5"/>
        <v>00007090200123010200</v>
      </c>
      <c r="L314" s="66" t="s">
        <v>478</v>
      </c>
    </row>
    <row r="315" spans="1:12" ht="22.5" x14ac:dyDescent="0.2">
      <c r="A315" s="63" t="s">
        <v>132</v>
      </c>
      <c r="B315" s="64" t="s">
        <v>7</v>
      </c>
      <c r="C315" s="94" t="s">
        <v>69</v>
      </c>
      <c r="D315" s="105" t="s">
        <v>463</v>
      </c>
      <c r="E315" s="200" t="s">
        <v>193</v>
      </c>
      <c r="F315" s="201"/>
      <c r="G315" s="106" t="s">
        <v>134</v>
      </c>
      <c r="H315" s="95">
        <v>12000</v>
      </c>
      <c r="I315" s="96">
        <v>8750</v>
      </c>
      <c r="J315" s="97">
        <v>3250</v>
      </c>
      <c r="K315" s="75" t="str">
        <f t="shared" si="5"/>
        <v>00007090200123010240</v>
      </c>
      <c r="L315" s="66" t="s">
        <v>479</v>
      </c>
    </row>
    <row r="316" spans="1:12" s="55" customFormat="1" ht="15" x14ac:dyDescent="0.2">
      <c r="A316" s="53" t="s">
        <v>135</v>
      </c>
      <c r="B316" s="52" t="s">
        <v>7</v>
      </c>
      <c r="C316" s="98" t="s">
        <v>69</v>
      </c>
      <c r="D316" s="107" t="s">
        <v>463</v>
      </c>
      <c r="E316" s="167" t="s">
        <v>193</v>
      </c>
      <c r="F316" s="168"/>
      <c r="G316" s="108" t="s">
        <v>136</v>
      </c>
      <c r="H316" s="99">
        <v>12000</v>
      </c>
      <c r="I316" s="100">
        <v>8750</v>
      </c>
      <c r="J316" s="101">
        <f>IF(IF(H316="",0,H316)=0,0,(IF(H316&gt;0,IF(I316&gt;H316,0,H316-I316),IF(I316&gt;H316,H316-I316,0))))</f>
        <v>3250</v>
      </c>
      <c r="K316" s="75" t="str">
        <f t="shared" si="5"/>
        <v>00007090200123010244</v>
      </c>
      <c r="L316" s="54" t="str">
        <f>C316 &amp; D316 &amp;E316 &amp; F316 &amp; G316</f>
        <v>00007090200123010244</v>
      </c>
    </row>
    <row r="317" spans="1:12" ht="15" x14ac:dyDescent="0.2">
      <c r="A317" s="63" t="s">
        <v>480</v>
      </c>
      <c r="B317" s="64" t="s">
        <v>7</v>
      </c>
      <c r="C317" s="94" t="s">
        <v>69</v>
      </c>
      <c r="D317" s="105" t="s">
        <v>482</v>
      </c>
      <c r="E317" s="200" t="s">
        <v>93</v>
      </c>
      <c r="F317" s="201"/>
      <c r="G317" s="106" t="s">
        <v>69</v>
      </c>
      <c r="H317" s="95">
        <v>10500</v>
      </c>
      <c r="I317" s="96">
        <v>9264</v>
      </c>
      <c r="J317" s="97">
        <v>1236</v>
      </c>
      <c r="K317" s="75" t="str">
        <f t="shared" si="5"/>
        <v>00008000000000000000</v>
      </c>
      <c r="L317" s="66" t="s">
        <v>481</v>
      </c>
    </row>
    <row r="318" spans="1:12" ht="15" x14ac:dyDescent="0.2">
      <c r="A318" s="63" t="s">
        <v>483</v>
      </c>
      <c r="B318" s="64" t="s">
        <v>7</v>
      </c>
      <c r="C318" s="94" t="s">
        <v>69</v>
      </c>
      <c r="D318" s="105" t="s">
        <v>485</v>
      </c>
      <c r="E318" s="200" t="s">
        <v>93</v>
      </c>
      <c r="F318" s="201"/>
      <c r="G318" s="106" t="s">
        <v>69</v>
      </c>
      <c r="H318" s="95">
        <v>10500</v>
      </c>
      <c r="I318" s="96">
        <v>9264</v>
      </c>
      <c r="J318" s="97">
        <v>1236</v>
      </c>
      <c r="K318" s="75" t="str">
        <f t="shared" si="5"/>
        <v>00008010000000000000</v>
      </c>
      <c r="L318" s="66" t="s">
        <v>484</v>
      </c>
    </row>
    <row r="319" spans="1:12" ht="22.5" x14ac:dyDescent="0.2">
      <c r="A319" s="63" t="s">
        <v>173</v>
      </c>
      <c r="B319" s="64" t="s">
        <v>7</v>
      </c>
      <c r="C319" s="94" t="s">
        <v>69</v>
      </c>
      <c r="D319" s="105" t="s">
        <v>485</v>
      </c>
      <c r="E319" s="200" t="s">
        <v>175</v>
      </c>
      <c r="F319" s="201"/>
      <c r="G319" s="106" t="s">
        <v>69</v>
      </c>
      <c r="H319" s="95">
        <v>10500</v>
      </c>
      <c r="I319" s="96">
        <v>9264</v>
      </c>
      <c r="J319" s="97">
        <v>1236</v>
      </c>
      <c r="K319" s="75" t="str">
        <f t="shared" si="5"/>
        <v>00008019300000000000</v>
      </c>
      <c r="L319" s="66" t="s">
        <v>486</v>
      </c>
    </row>
    <row r="320" spans="1:12" ht="15" x14ac:dyDescent="0.2">
      <c r="A320" s="63" t="s">
        <v>487</v>
      </c>
      <c r="B320" s="64" t="s">
        <v>7</v>
      </c>
      <c r="C320" s="94" t="s">
        <v>69</v>
      </c>
      <c r="D320" s="105" t="s">
        <v>485</v>
      </c>
      <c r="E320" s="200" t="s">
        <v>489</v>
      </c>
      <c r="F320" s="201"/>
      <c r="G320" s="106" t="s">
        <v>69</v>
      </c>
      <c r="H320" s="95">
        <v>10500</v>
      </c>
      <c r="I320" s="96">
        <v>9264</v>
      </c>
      <c r="J320" s="97">
        <v>1236</v>
      </c>
      <c r="K320" s="75" t="str">
        <f t="shared" si="5"/>
        <v>00008019300026020000</v>
      </c>
      <c r="L320" s="66" t="s">
        <v>488</v>
      </c>
    </row>
    <row r="321" spans="1:12" ht="22.5" x14ac:dyDescent="0.2">
      <c r="A321" s="63" t="s">
        <v>130</v>
      </c>
      <c r="B321" s="64" t="s">
        <v>7</v>
      </c>
      <c r="C321" s="94" t="s">
        <v>69</v>
      </c>
      <c r="D321" s="105" t="s">
        <v>485</v>
      </c>
      <c r="E321" s="200" t="s">
        <v>489</v>
      </c>
      <c r="F321" s="201"/>
      <c r="G321" s="106" t="s">
        <v>7</v>
      </c>
      <c r="H321" s="95">
        <v>10500</v>
      </c>
      <c r="I321" s="96">
        <v>9264</v>
      </c>
      <c r="J321" s="97">
        <v>1236</v>
      </c>
      <c r="K321" s="75" t="str">
        <f t="shared" si="5"/>
        <v>00008019300026020200</v>
      </c>
      <c r="L321" s="66" t="s">
        <v>490</v>
      </c>
    </row>
    <row r="322" spans="1:12" ht="22.5" x14ac:dyDescent="0.2">
      <c r="A322" s="63" t="s">
        <v>132</v>
      </c>
      <c r="B322" s="64" t="s">
        <v>7</v>
      </c>
      <c r="C322" s="94" t="s">
        <v>69</v>
      </c>
      <c r="D322" s="105" t="s">
        <v>485</v>
      </c>
      <c r="E322" s="200" t="s">
        <v>489</v>
      </c>
      <c r="F322" s="201"/>
      <c r="G322" s="106" t="s">
        <v>134</v>
      </c>
      <c r="H322" s="95">
        <v>10500</v>
      </c>
      <c r="I322" s="96">
        <v>9264</v>
      </c>
      <c r="J322" s="97">
        <v>1236</v>
      </c>
      <c r="K322" s="75" t="str">
        <f t="shared" si="5"/>
        <v>00008019300026020240</v>
      </c>
      <c r="L322" s="66" t="s">
        <v>491</v>
      </c>
    </row>
    <row r="323" spans="1:12" s="55" customFormat="1" ht="15" x14ac:dyDescent="0.2">
      <c r="A323" s="53" t="s">
        <v>135</v>
      </c>
      <c r="B323" s="52" t="s">
        <v>7</v>
      </c>
      <c r="C323" s="98" t="s">
        <v>69</v>
      </c>
      <c r="D323" s="107" t="s">
        <v>485</v>
      </c>
      <c r="E323" s="167" t="s">
        <v>489</v>
      </c>
      <c r="F323" s="168"/>
      <c r="G323" s="108" t="s">
        <v>136</v>
      </c>
      <c r="H323" s="99">
        <v>10500</v>
      </c>
      <c r="I323" s="100">
        <v>9264</v>
      </c>
      <c r="J323" s="101">
        <f>IF(IF(H323="",0,H323)=0,0,(IF(H323&gt;0,IF(I323&gt;H323,0,H323-I323),IF(I323&gt;H323,H323-I323,0))))</f>
        <v>1236</v>
      </c>
      <c r="K323" s="75" t="str">
        <f t="shared" si="5"/>
        <v>00008019300026020244</v>
      </c>
      <c r="L323" s="54" t="str">
        <f>C323 &amp; D323 &amp;E323 &amp; F323 &amp; G323</f>
        <v>00008019300026020244</v>
      </c>
    </row>
    <row r="324" spans="1:12" ht="15" x14ac:dyDescent="0.2">
      <c r="A324" s="63" t="s">
        <v>492</v>
      </c>
      <c r="B324" s="64" t="s">
        <v>7</v>
      </c>
      <c r="C324" s="94" t="s">
        <v>69</v>
      </c>
      <c r="D324" s="105" t="s">
        <v>494</v>
      </c>
      <c r="E324" s="200" t="s">
        <v>93</v>
      </c>
      <c r="F324" s="201"/>
      <c r="G324" s="106" t="s">
        <v>69</v>
      </c>
      <c r="H324" s="95">
        <v>447700</v>
      </c>
      <c r="I324" s="96">
        <v>335759.76</v>
      </c>
      <c r="J324" s="97">
        <v>111940.24</v>
      </c>
      <c r="K324" s="75" t="str">
        <f t="shared" si="5"/>
        <v>00010000000000000000</v>
      </c>
      <c r="L324" s="66" t="s">
        <v>493</v>
      </c>
    </row>
    <row r="325" spans="1:12" ht="15" x14ac:dyDescent="0.2">
      <c r="A325" s="63" t="s">
        <v>495</v>
      </c>
      <c r="B325" s="64" t="s">
        <v>7</v>
      </c>
      <c r="C325" s="94" t="s">
        <v>69</v>
      </c>
      <c r="D325" s="105" t="s">
        <v>497</v>
      </c>
      <c r="E325" s="200" t="s">
        <v>93</v>
      </c>
      <c r="F325" s="201"/>
      <c r="G325" s="106" t="s">
        <v>69</v>
      </c>
      <c r="H325" s="95">
        <v>447700</v>
      </c>
      <c r="I325" s="96">
        <v>335759.76</v>
      </c>
      <c r="J325" s="97">
        <v>111940.24</v>
      </c>
      <c r="K325" s="75" t="str">
        <f t="shared" si="5"/>
        <v>00010010000000000000</v>
      </c>
      <c r="L325" s="66" t="s">
        <v>496</v>
      </c>
    </row>
    <row r="326" spans="1:12" ht="22.5" x14ac:dyDescent="0.2">
      <c r="A326" s="63" t="s">
        <v>173</v>
      </c>
      <c r="B326" s="64" t="s">
        <v>7</v>
      </c>
      <c r="C326" s="94" t="s">
        <v>69</v>
      </c>
      <c r="D326" s="105" t="s">
        <v>497</v>
      </c>
      <c r="E326" s="200" t="s">
        <v>175</v>
      </c>
      <c r="F326" s="201"/>
      <c r="G326" s="106" t="s">
        <v>69</v>
      </c>
      <c r="H326" s="95">
        <v>447700</v>
      </c>
      <c r="I326" s="96">
        <v>335759.76</v>
      </c>
      <c r="J326" s="97">
        <v>111940.24</v>
      </c>
      <c r="K326" s="75" t="str">
        <f t="shared" si="5"/>
        <v>00010019300000000000</v>
      </c>
      <c r="L326" s="66" t="s">
        <v>498</v>
      </c>
    </row>
    <row r="327" spans="1:12" ht="33.75" x14ac:dyDescent="0.2">
      <c r="A327" s="63" t="s">
        <v>499</v>
      </c>
      <c r="B327" s="64" t="s">
        <v>7</v>
      </c>
      <c r="C327" s="94" t="s">
        <v>69</v>
      </c>
      <c r="D327" s="105" t="s">
        <v>497</v>
      </c>
      <c r="E327" s="200" t="s">
        <v>501</v>
      </c>
      <c r="F327" s="201"/>
      <c r="G327" s="106" t="s">
        <v>69</v>
      </c>
      <c r="H327" s="95">
        <v>447700</v>
      </c>
      <c r="I327" s="96">
        <v>335759.76</v>
      </c>
      <c r="J327" s="97">
        <v>111940.24</v>
      </c>
      <c r="K327" s="75" t="str">
        <f t="shared" si="5"/>
        <v>00010019300026030000</v>
      </c>
      <c r="L327" s="66" t="s">
        <v>500</v>
      </c>
    </row>
    <row r="328" spans="1:12" ht="15" x14ac:dyDescent="0.2">
      <c r="A328" s="63" t="s">
        <v>232</v>
      </c>
      <c r="B328" s="64" t="s">
        <v>7</v>
      </c>
      <c r="C328" s="94" t="s">
        <v>69</v>
      </c>
      <c r="D328" s="105" t="s">
        <v>497</v>
      </c>
      <c r="E328" s="200" t="s">
        <v>501</v>
      </c>
      <c r="F328" s="201"/>
      <c r="G328" s="106" t="s">
        <v>234</v>
      </c>
      <c r="H328" s="95">
        <v>447700</v>
      </c>
      <c r="I328" s="96">
        <v>335759.76</v>
      </c>
      <c r="J328" s="97">
        <v>111940.24</v>
      </c>
      <c r="K328" s="75" t="str">
        <f t="shared" si="5"/>
        <v>00010019300026030300</v>
      </c>
      <c r="L328" s="66" t="s">
        <v>502</v>
      </c>
    </row>
    <row r="329" spans="1:12" ht="15" x14ac:dyDescent="0.2">
      <c r="A329" s="63" t="s">
        <v>503</v>
      </c>
      <c r="B329" s="64" t="s">
        <v>7</v>
      </c>
      <c r="C329" s="94" t="s">
        <v>69</v>
      </c>
      <c r="D329" s="105" t="s">
        <v>497</v>
      </c>
      <c r="E329" s="200" t="s">
        <v>501</v>
      </c>
      <c r="F329" s="201"/>
      <c r="G329" s="106" t="s">
        <v>505</v>
      </c>
      <c r="H329" s="95">
        <v>447700</v>
      </c>
      <c r="I329" s="96">
        <v>335759.76</v>
      </c>
      <c r="J329" s="97">
        <v>111940.24</v>
      </c>
      <c r="K329" s="75" t="str">
        <f t="shared" si="5"/>
        <v>00010019300026030310</v>
      </c>
      <c r="L329" s="66" t="s">
        <v>504</v>
      </c>
    </row>
    <row r="330" spans="1:12" s="55" customFormat="1" ht="15" x14ac:dyDescent="0.2">
      <c r="A330" s="53" t="s">
        <v>506</v>
      </c>
      <c r="B330" s="52" t="s">
        <v>7</v>
      </c>
      <c r="C330" s="98" t="s">
        <v>69</v>
      </c>
      <c r="D330" s="107" t="s">
        <v>497</v>
      </c>
      <c r="E330" s="167" t="s">
        <v>501</v>
      </c>
      <c r="F330" s="168"/>
      <c r="G330" s="108" t="s">
        <v>507</v>
      </c>
      <c r="H330" s="99">
        <v>447700</v>
      </c>
      <c r="I330" s="100">
        <v>335759.76</v>
      </c>
      <c r="J330" s="101">
        <f>IF(IF(H330="",0,H330)=0,0,(IF(H330&gt;0,IF(I330&gt;H330,0,H330-I330),IF(I330&gt;H330,H330-I330,0))))</f>
        <v>111940.24</v>
      </c>
      <c r="K330" s="75" t="str">
        <f t="shared" si="5"/>
        <v>00010019300026030312</v>
      </c>
      <c r="L330" s="54" t="str">
        <f>C330 &amp; D330 &amp;E330 &amp; F330 &amp; G330</f>
        <v>00010019300026030312</v>
      </c>
    </row>
    <row r="331" spans="1:12" ht="15" x14ac:dyDescent="0.2">
      <c r="A331" s="63" t="s">
        <v>508</v>
      </c>
      <c r="B331" s="64" t="s">
        <v>7</v>
      </c>
      <c r="C331" s="94" t="s">
        <v>69</v>
      </c>
      <c r="D331" s="105" t="s">
        <v>510</v>
      </c>
      <c r="E331" s="200" t="s">
        <v>93</v>
      </c>
      <c r="F331" s="201"/>
      <c r="G331" s="106" t="s">
        <v>69</v>
      </c>
      <c r="H331" s="95">
        <v>73200</v>
      </c>
      <c r="I331" s="96">
        <v>73200</v>
      </c>
      <c r="J331" s="97">
        <v>0</v>
      </c>
      <c r="K331" s="75" t="str">
        <f t="shared" si="5"/>
        <v>00011000000000000000</v>
      </c>
      <c r="L331" s="66" t="s">
        <v>509</v>
      </c>
    </row>
    <row r="332" spans="1:12" ht="15" x14ac:dyDescent="0.2">
      <c r="A332" s="63" t="s">
        <v>511</v>
      </c>
      <c r="B332" s="64" t="s">
        <v>7</v>
      </c>
      <c r="C332" s="94" t="s">
        <v>69</v>
      </c>
      <c r="D332" s="105" t="s">
        <v>513</v>
      </c>
      <c r="E332" s="200" t="s">
        <v>93</v>
      </c>
      <c r="F332" s="201"/>
      <c r="G332" s="106" t="s">
        <v>69</v>
      </c>
      <c r="H332" s="95">
        <v>73200</v>
      </c>
      <c r="I332" s="96">
        <v>73200</v>
      </c>
      <c r="J332" s="97">
        <v>0</v>
      </c>
      <c r="K332" s="75" t="str">
        <f t="shared" si="5"/>
        <v>00011010000000000000</v>
      </c>
      <c r="L332" s="66" t="s">
        <v>512</v>
      </c>
    </row>
    <row r="333" spans="1:12" ht="33.75" x14ac:dyDescent="0.2">
      <c r="A333" s="63" t="s">
        <v>196</v>
      </c>
      <c r="B333" s="64" t="s">
        <v>7</v>
      </c>
      <c r="C333" s="94" t="s">
        <v>69</v>
      </c>
      <c r="D333" s="105" t="s">
        <v>513</v>
      </c>
      <c r="E333" s="200" t="s">
        <v>198</v>
      </c>
      <c r="F333" s="201"/>
      <c r="G333" s="106" t="s">
        <v>69</v>
      </c>
      <c r="H333" s="95">
        <v>73200</v>
      </c>
      <c r="I333" s="96">
        <v>73200</v>
      </c>
      <c r="J333" s="97">
        <v>0</v>
      </c>
      <c r="K333" s="75" t="str">
        <f t="shared" si="5"/>
        <v>00011010300000000000</v>
      </c>
      <c r="L333" s="66" t="s">
        <v>514</v>
      </c>
    </row>
    <row r="334" spans="1:12" ht="56.25" x14ac:dyDescent="0.2">
      <c r="A334" s="63" t="s">
        <v>199</v>
      </c>
      <c r="B334" s="64" t="s">
        <v>7</v>
      </c>
      <c r="C334" s="94" t="s">
        <v>69</v>
      </c>
      <c r="D334" s="105" t="s">
        <v>513</v>
      </c>
      <c r="E334" s="200" t="s">
        <v>201</v>
      </c>
      <c r="F334" s="201"/>
      <c r="G334" s="106" t="s">
        <v>69</v>
      </c>
      <c r="H334" s="95">
        <v>73200</v>
      </c>
      <c r="I334" s="96">
        <v>73200</v>
      </c>
      <c r="J334" s="97">
        <v>0</v>
      </c>
      <c r="K334" s="75" t="str">
        <f t="shared" si="5"/>
        <v>00011010330000000000</v>
      </c>
      <c r="L334" s="66" t="s">
        <v>515</v>
      </c>
    </row>
    <row r="335" spans="1:12" ht="33.75" x14ac:dyDescent="0.2">
      <c r="A335" s="63" t="s">
        <v>202</v>
      </c>
      <c r="B335" s="64" t="s">
        <v>7</v>
      </c>
      <c r="C335" s="94" t="s">
        <v>69</v>
      </c>
      <c r="D335" s="105" t="s">
        <v>513</v>
      </c>
      <c r="E335" s="200" t="s">
        <v>204</v>
      </c>
      <c r="F335" s="201"/>
      <c r="G335" s="106" t="s">
        <v>69</v>
      </c>
      <c r="H335" s="95">
        <v>73200</v>
      </c>
      <c r="I335" s="96">
        <v>73200</v>
      </c>
      <c r="J335" s="97">
        <v>0</v>
      </c>
      <c r="K335" s="75" t="str">
        <f t="shared" si="5"/>
        <v>00011010330200000000</v>
      </c>
      <c r="L335" s="66" t="s">
        <v>516</v>
      </c>
    </row>
    <row r="336" spans="1:12" ht="67.5" x14ac:dyDescent="0.2">
      <c r="A336" s="63" t="s">
        <v>517</v>
      </c>
      <c r="B336" s="64" t="s">
        <v>7</v>
      </c>
      <c r="C336" s="94" t="s">
        <v>69</v>
      </c>
      <c r="D336" s="105" t="s">
        <v>513</v>
      </c>
      <c r="E336" s="200" t="s">
        <v>519</v>
      </c>
      <c r="F336" s="201"/>
      <c r="G336" s="106" t="s">
        <v>69</v>
      </c>
      <c r="H336" s="95">
        <v>73200</v>
      </c>
      <c r="I336" s="96">
        <v>73200</v>
      </c>
      <c r="J336" s="97">
        <v>0</v>
      </c>
      <c r="K336" s="75" t="str">
        <f t="shared" si="5"/>
        <v>00011010330262050000</v>
      </c>
      <c r="L336" s="66" t="s">
        <v>518</v>
      </c>
    </row>
    <row r="337" spans="1:12" ht="15" x14ac:dyDescent="0.2">
      <c r="A337" s="63" t="s">
        <v>208</v>
      </c>
      <c r="B337" s="64" t="s">
        <v>7</v>
      </c>
      <c r="C337" s="94" t="s">
        <v>69</v>
      </c>
      <c r="D337" s="105" t="s">
        <v>513</v>
      </c>
      <c r="E337" s="200" t="s">
        <v>519</v>
      </c>
      <c r="F337" s="201"/>
      <c r="G337" s="106" t="s">
        <v>8</v>
      </c>
      <c r="H337" s="95">
        <v>73200</v>
      </c>
      <c r="I337" s="96">
        <v>73200</v>
      </c>
      <c r="J337" s="97">
        <v>0</v>
      </c>
      <c r="K337" s="75" t="str">
        <f t="shared" si="5"/>
        <v>00011010330262050500</v>
      </c>
      <c r="L337" s="66" t="s">
        <v>520</v>
      </c>
    </row>
    <row r="338" spans="1:12" s="55" customFormat="1" ht="15" x14ac:dyDescent="0.2">
      <c r="A338" s="53" t="s">
        <v>210</v>
      </c>
      <c r="B338" s="52" t="s">
        <v>7</v>
      </c>
      <c r="C338" s="98" t="s">
        <v>69</v>
      </c>
      <c r="D338" s="107" t="s">
        <v>513</v>
      </c>
      <c r="E338" s="167" t="s">
        <v>519</v>
      </c>
      <c r="F338" s="168"/>
      <c r="G338" s="108" t="s">
        <v>211</v>
      </c>
      <c r="H338" s="99">
        <v>73200</v>
      </c>
      <c r="I338" s="100">
        <v>73200</v>
      </c>
      <c r="J338" s="101">
        <f>IF(IF(H338="",0,H338)=0,0,(IF(H338&gt;0,IF(I338&gt;H338,0,H338-I338),IF(I338&gt;H338,H338-I338,0))))</f>
        <v>0</v>
      </c>
      <c r="K338" s="75" t="str">
        <f t="shared" si="5"/>
        <v>00011010330262050540</v>
      </c>
      <c r="L338" s="54" t="str">
        <f>C338 &amp; D338 &amp;E338 &amp; F338 &amp; G338</f>
        <v>00011010330262050540</v>
      </c>
    </row>
    <row r="339" spans="1:12" ht="5.25" hidden="1" customHeight="1" thickBot="1" x14ac:dyDescent="0.25">
      <c r="A339" s="17"/>
      <c r="B339" s="29"/>
      <c r="C339" s="109"/>
      <c r="D339" s="109"/>
      <c r="E339" s="109"/>
      <c r="F339" s="109"/>
      <c r="G339" s="109"/>
      <c r="H339" s="110"/>
      <c r="I339" s="111"/>
      <c r="J339" s="112"/>
      <c r="K339" s="73"/>
    </row>
    <row r="340" spans="1:12" ht="15.75" thickBot="1" x14ac:dyDescent="0.25">
      <c r="A340" s="25"/>
      <c r="B340" s="25"/>
      <c r="C340" s="113"/>
      <c r="D340" s="113"/>
      <c r="E340" s="113"/>
      <c r="F340" s="113"/>
      <c r="G340" s="113"/>
      <c r="H340" s="114"/>
      <c r="I340" s="114"/>
      <c r="J340" s="114"/>
      <c r="K340" s="39"/>
    </row>
    <row r="341" spans="1:12" ht="28.5" customHeight="1" thickBot="1" x14ac:dyDescent="0.25">
      <c r="A341" s="37" t="s">
        <v>18</v>
      </c>
      <c r="B341" s="38">
        <v>450</v>
      </c>
      <c r="C341" s="169" t="s">
        <v>17</v>
      </c>
      <c r="D341" s="170"/>
      <c r="E341" s="170"/>
      <c r="F341" s="170"/>
      <c r="G341" s="171"/>
      <c r="H341" s="115">
        <f>0-H349</f>
        <v>-2101617.4900000002</v>
      </c>
      <c r="I341" s="115">
        <f>I15-I83</f>
        <v>1040610.01</v>
      </c>
      <c r="J341" s="116" t="s">
        <v>17</v>
      </c>
    </row>
    <row r="342" spans="1:12" x14ac:dyDescent="0.2">
      <c r="A342" s="25"/>
      <c r="B342" s="28"/>
      <c r="C342" s="21"/>
      <c r="D342" s="21"/>
      <c r="E342" s="21"/>
      <c r="F342" s="21"/>
      <c r="G342" s="21"/>
      <c r="H342" s="21"/>
      <c r="I342" s="21"/>
      <c r="J342" s="21"/>
    </row>
    <row r="343" spans="1:12" ht="15" x14ac:dyDescent="0.25">
      <c r="A343" s="196" t="s">
        <v>31</v>
      </c>
      <c r="B343" s="196"/>
      <c r="C343" s="196"/>
      <c r="D343" s="196"/>
      <c r="E343" s="196"/>
      <c r="F343" s="196"/>
      <c r="G343" s="196"/>
      <c r="H343" s="196"/>
      <c r="I343" s="196"/>
      <c r="J343" s="196"/>
      <c r="K343" s="70"/>
    </row>
    <row r="344" spans="1:12" x14ac:dyDescent="0.2">
      <c r="A344" s="8"/>
      <c r="B344" s="24"/>
      <c r="C344" s="9"/>
      <c r="D344" s="9"/>
      <c r="E344" s="9"/>
      <c r="F344" s="9"/>
      <c r="G344" s="9"/>
      <c r="H344" s="10"/>
      <c r="I344" s="10"/>
      <c r="J344" s="36" t="s">
        <v>27</v>
      </c>
      <c r="K344" s="36"/>
    </row>
    <row r="345" spans="1:12" ht="17.100000000000001" customHeight="1" x14ac:dyDescent="0.2">
      <c r="A345" s="152" t="s">
        <v>38</v>
      </c>
      <c r="B345" s="152" t="s">
        <v>39</v>
      </c>
      <c r="C345" s="158" t="s">
        <v>44</v>
      </c>
      <c r="D345" s="159"/>
      <c r="E345" s="159"/>
      <c r="F345" s="159"/>
      <c r="G345" s="160"/>
      <c r="H345" s="152" t="s">
        <v>41</v>
      </c>
      <c r="I345" s="152" t="s">
        <v>23</v>
      </c>
      <c r="J345" s="152" t="s">
        <v>42</v>
      </c>
      <c r="K345" s="71"/>
    </row>
    <row r="346" spans="1:12" ht="17.100000000000001" customHeight="1" x14ac:dyDescent="0.2">
      <c r="A346" s="153"/>
      <c r="B346" s="153"/>
      <c r="C346" s="161"/>
      <c r="D346" s="162"/>
      <c r="E346" s="162"/>
      <c r="F346" s="162"/>
      <c r="G346" s="163"/>
      <c r="H346" s="153"/>
      <c r="I346" s="153"/>
      <c r="J346" s="153"/>
      <c r="K346" s="71"/>
    </row>
    <row r="347" spans="1:12" ht="17.100000000000001" customHeight="1" x14ac:dyDescent="0.2">
      <c r="A347" s="154"/>
      <c r="B347" s="154"/>
      <c r="C347" s="164"/>
      <c r="D347" s="165"/>
      <c r="E347" s="165"/>
      <c r="F347" s="165"/>
      <c r="G347" s="166"/>
      <c r="H347" s="154"/>
      <c r="I347" s="154"/>
      <c r="J347" s="154"/>
      <c r="K347" s="71"/>
    </row>
    <row r="348" spans="1:12" ht="13.5" thickBot="1" x14ac:dyDescent="0.25">
      <c r="A348" s="45">
        <v>1</v>
      </c>
      <c r="B348" s="12">
        <v>2</v>
      </c>
      <c r="C348" s="184">
        <v>3</v>
      </c>
      <c r="D348" s="185"/>
      <c r="E348" s="185"/>
      <c r="F348" s="185"/>
      <c r="G348" s="186"/>
      <c r="H348" s="13" t="s">
        <v>2</v>
      </c>
      <c r="I348" s="13" t="s">
        <v>25</v>
      </c>
      <c r="J348" s="13" t="s">
        <v>26</v>
      </c>
      <c r="K348" s="72"/>
    </row>
    <row r="349" spans="1:12" ht="12.75" customHeight="1" x14ac:dyDescent="0.2">
      <c r="A349" s="49" t="s">
        <v>32</v>
      </c>
      <c r="B349" s="34" t="s">
        <v>8</v>
      </c>
      <c r="C349" s="155" t="s">
        <v>17</v>
      </c>
      <c r="D349" s="156"/>
      <c r="E349" s="156"/>
      <c r="F349" s="156"/>
      <c r="G349" s="157"/>
      <c r="H349" s="117">
        <f>H351+H356+H361</f>
        <v>2101617.4900000002</v>
      </c>
      <c r="I349" s="117">
        <f>I351+I356+I361</f>
        <v>-1040610.01</v>
      </c>
      <c r="J349" s="118">
        <f>J351+J356+J361</f>
        <v>3142227.5</v>
      </c>
    </row>
    <row r="350" spans="1:12" ht="12.75" customHeight="1" x14ac:dyDescent="0.2">
      <c r="A350" s="50" t="s">
        <v>11</v>
      </c>
      <c r="B350" s="35"/>
      <c r="C350" s="187"/>
      <c r="D350" s="188"/>
      <c r="E350" s="188"/>
      <c r="F350" s="188"/>
      <c r="G350" s="189"/>
      <c r="H350" s="119"/>
      <c r="I350" s="120"/>
      <c r="J350" s="121"/>
    </row>
    <row r="351" spans="1:12" ht="12.75" customHeight="1" x14ac:dyDescent="0.2">
      <c r="A351" s="49" t="s">
        <v>33</v>
      </c>
      <c r="B351" s="40" t="s">
        <v>12</v>
      </c>
      <c r="C351" s="202" t="s">
        <v>17</v>
      </c>
      <c r="D351" s="203"/>
      <c r="E351" s="203"/>
      <c r="F351" s="203"/>
      <c r="G351" s="204"/>
      <c r="H351" s="89">
        <v>0</v>
      </c>
      <c r="I351" s="89">
        <v>0</v>
      </c>
      <c r="J351" s="122">
        <v>0</v>
      </c>
    </row>
    <row r="352" spans="1:12" ht="12.75" customHeight="1" x14ac:dyDescent="0.2">
      <c r="A352" s="50" t="s">
        <v>10</v>
      </c>
      <c r="B352" s="41"/>
      <c r="C352" s="173"/>
      <c r="D352" s="174"/>
      <c r="E352" s="174"/>
      <c r="F352" s="174"/>
      <c r="G352" s="175"/>
      <c r="H352" s="123"/>
      <c r="I352" s="124"/>
      <c r="J352" s="125"/>
    </row>
    <row r="353" spans="1:12" ht="15" hidden="1" x14ac:dyDescent="0.2">
      <c r="A353" s="81"/>
      <c r="B353" s="82" t="s">
        <v>12</v>
      </c>
      <c r="C353" s="126"/>
      <c r="D353" s="181"/>
      <c r="E353" s="182"/>
      <c r="F353" s="182"/>
      <c r="G353" s="183"/>
      <c r="H353" s="127"/>
      <c r="I353" s="128"/>
      <c r="J353" s="129"/>
      <c r="K353" s="83" t="str">
        <f>C353 &amp; D353 &amp; G353</f>
        <v/>
      </c>
      <c r="L353" s="84"/>
    </row>
    <row r="354" spans="1:12" s="55" customFormat="1" ht="15" x14ac:dyDescent="0.2">
      <c r="A354" s="85"/>
      <c r="B354" s="86" t="s">
        <v>12</v>
      </c>
      <c r="C354" s="130"/>
      <c r="D354" s="205"/>
      <c r="E354" s="205"/>
      <c r="F354" s="205"/>
      <c r="G354" s="206"/>
      <c r="H354" s="131"/>
      <c r="I354" s="132"/>
      <c r="J354" s="133">
        <f>IF(IF(H354="",0,H354)=0,0,(IF(H354&gt;0,IF(I354&gt;H354,0,H354-I354),IF(I354&gt;H354,H354-I354,0))))</f>
        <v>0</v>
      </c>
      <c r="K354" s="87" t="str">
        <f>C354 &amp; D354 &amp; G354</f>
        <v/>
      </c>
      <c r="L354" s="88" t="str">
        <f>C354 &amp; D354 &amp; G354</f>
        <v/>
      </c>
    </row>
    <row r="355" spans="1:12" ht="12.75" hidden="1" customHeight="1" x14ac:dyDescent="0.2">
      <c r="A355" s="51"/>
      <c r="B355" s="16"/>
      <c r="C355" s="134"/>
      <c r="D355" s="134"/>
      <c r="E355" s="134"/>
      <c r="F355" s="134"/>
      <c r="G355" s="134"/>
      <c r="H355" s="135"/>
      <c r="I355" s="136"/>
      <c r="J355" s="137"/>
      <c r="K355" s="74"/>
    </row>
    <row r="356" spans="1:12" ht="12.75" customHeight="1" x14ac:dyDescent="0.2">
      <c r="A356" s="49" t="s">
        <v>34</v>
      </c>
      <c r="B356" s="41" t="s">
        <v>13</v>
      </c>
      <c r="C356" s="173" t="s">
        <v>17</v>
      </c>
      <c r="D356" s="174"/>
      <c r="E356" s="174"/>
      <c r="F356" s="174"/>
      <c r="G356" s="175"/>
      <c r="H356" s="89">
        <v>0</v>
      </c>
      <c r="I356" s="89">
        <v>0</v>
      </c>
      <c r="J356" s="138">
        <v>0</v>
      </c>
    </row>
    <row r="357" spans="1:12" ht="12.75" customHeight="1" x14ac:dyDescent="0.2">
      <c r="A357" s="50" t="s">
        <v>10</v>
      </c>
      <c r="B357" s="41"/>
      <c r="C357" s="173"/>
      <c r="D357" s="174"/>
      <c r="E357" s="174"/>
      <c r="F357" s="174"/>
      <c r="G357" s="175"/>
      <c r="H357" s="123"/>
      <c r="I357" s="124"/>
      <c r="J357" s="125"/>
    </row>
    <row r="358" spans="1:12" ht="12.75" hidden="1" customHeight="1" x14ac:dyDescent="0.2">
      <c r="A358" s="81"/>
      <c r="B358" s="82" t="s">
        <v>13</v>
      </c>
      <c r="C358" s="126"/>
      <c r="D358" s="181"/>
      <c r="E358" s="182"/>
      <c r="F358" s="182"/>
      <c r="G358" s="183"/>
      <c r="H358" s="127"/>
      <c r="I358" s="128"/>
      <c r="J358" s="129"/>
      <c r="K358" s="83" t="str">
        <f>C358 &amp; D358 &amp; G358</f>
        <v/>
      </c>
      <c r="L358" s="84"/>
    </row>
    <row r="359" spans="1:12" s="55" customFormat="1" ht="15" x14ac:dyDescent="0.2">
      <c r="A359" s="85"/>
      <c r="B359" s="86" t="s">
        <v>13</v>
      </c>
      <c r="C359" s="130"/>
      <c r="D359" s="205"/>
      <c r="E359" s="205"/>
      <c r="F359" s="205"/>
      <c r="G359" s="206"/>
      <c r="H359" s="131"/>
      <c r="I359" s="132"/>
      <c r="J359" s="133">
        <f>IF(IF(H359="",0,H359)=0,0,(IF(H359&gt;0,IF(I359&gt;H359,0,H359-I359),IF(I359&gt;H359,H359-I359,0))))</f>
        <v>0</v>
      </c>
      <c r="K359" s="87" t="str">
        <f>C359 &amp; D359 &amp; G359</f>
        <v/>
      </c>
      <c r="L359" s="88" t="str">
        <f>C359 &amp; D359 &amp; G359</f>
        <v/>
      </c>
    </row>
    <row r="360" spans="1:12" ht="12.75" hidden="1" customHeight="1" x14ac:dyDescent="0.2">
      <c r="A360" s="51"/>
      <c r="B360" s="15"/>
      <c r="C360" s="134"/>
      <c r="D360" s="134"/>
      <c r="E360" s="134"/>
      <c r="F360" s="134"/>
      <c r="G360" s="134"/>
      <c r="H360" s="135"/>
      <c r="I360" s="136"/>
      <c r="J360" s="137"/>
      <c r="K360" s="74"/>
    </row>
    <row r="361" spans="1:12" ht="12.75" customHeight="1" x14ac:dyDescent="0.2">
      <c r="A361" s="49" t="s">
        <v>16</v>
      </c>
      <c r="B361" s="41" t="s">
        <v>9</v>
      </c>
      <c r="C361" s="178" t="s">
        <v>50</v>
      </c>
      <c r="D361" s="179"/>
      <c r="E361" s="179"/>
      <c r="F361" s="179"/>
      <c r="G361" s="180"/>
      <c r="H361" s="89">
        <v>2101617.4900000002</v>
      </c>
      <c r="I361" s="89">
        <v>-1040610.01</v>
      </c>
      <c r="J361" s="139">
        <f>IF(IF(H361="",0,H361)=0,0,(IF(H361&gt;0,IF(I361&gt;H361,0,H361-I361),IF(I361&gt;H361,H361-I361,0))))</f>
        <v>3142227.5</v>
      </c>
    </row>
    <row r="362" spans="1:12" ht="22.5" x14ac:dyDescent="0.2">
      <c r="A362" s="49" t="s">
        <v>51</v>
      </c>
      <c r="B362" s="41" t="s">
        <v>9</v>
      </c>
      <c r="C362" s="178" t="s">
        <v>52</v>
      </c>
      <c r="D362" s="179"/>
      <c r="E362" s="179"/>
      <c r="F362" s="179"/>
      <c r="G362" s="180"/>
      <c r="H362" s="89">
        <v>2101617.4900000002</v>
      </c>
      <c r="I362" s="89">
        <v>-1040610.01</v>
      </c>
      <c r="J362" s="139">
        <f>IF(IF(H362="",0,H362)=0,0,(IF(H362&gt;0,IF(I362&gt;H362,0,H362-I362),IF(I362&gt;H362,H362-I362,0))))</f>
        <v>3142227.5</v>
      </c>
    </row>
    <row r="363" spans="1:12" ht="35.25" customHeight="1" x14ac:dyDescent="0.2">
      <c r="A363" s="49" t="s">
        <v>54</v>
      </c>
      <c r="B363" s="41" t="s">
        <v>9</v>
      </c>
      <c r="C363" s="178" t="s">
        <v>53</v>
      </c>
      <c r="D363" s="179"/>
      <c r="E363" s="179"/>
      <c r="F363" s="179"/>
      <c r="G363" s="180"/>
      <c r="H363" s="89">
        <v>0</v>
      </c>
      <c r="I363" s="89">
        <v>0</v>
      </c>
      <c r="J363" s="139">
        <f>IF(IF(H363="",0,H363)=0,0,(IF(H363&gt;0,IF(I363&gt;H363,0,H363-I363),IF(I363&gt;H363,H363-I363,0))))</f>
        <v>0</v>
      </c>
    </row>
    <row r="364" spans="1:12" ht="15" x14ac:dyDescent="0.2">
      <c r="A364" s="67" t="s">
        <v>81</v>
      </c>
      <c r="B364" s="68" t="s">
        <v>14</v>
      </c>
      <c r="C364" s="140" t="s">
        <v>69</v>
      </c>
      <c r="D364" s="147" t="s">
        <v>80</v>
      </c>
      <c r="E364" s="148"/>
      <c r="F364" s="148"/>
      <c r="G364" s="149"/>
      <c r="H364" s="95">
        <v>-14965820</v>
      </c>
      <c r="I364" s="95">
        <v>-14587745.869999999</v>
      </c>
      <c r="J364" s="141" t="s">
        <v>55</v>
      </c>
      <c r="K364" s="66" t="str">
        <f t="shared" ref="K364:K371" si="6">C364 &amp; D364 &amp; G364</f>
        <v>00001050000000000500</v>
      </c>
      <c r="L364" s="66" t="s">
        <v>82</v>
      </c>
    </row>
    <row r="365" spans="1:12" ht="15" x14ac:dyDescent="0.2">
      <c r="A365" s="67" t="s">
        <v>84</v>
      </c>
      <c r="B365" s="68" t="s">
        <v>14</v>
      </c>
      <c r="C365" s="140" t="s">
        <v>69</v>
      </c>
      <c r="D365" s="147" t="s">
        <v>83</v>
      </c>
      <c r="E365" s="148"/>
      <c r="F365" s="148"/>
      <c r="G365" s="149"/>
      <c r="H365" s="95">
        <v>-14965820</v>
      </c>
      <c r="I365" s="95">
        <v>-14587745.869999999</v>
      </c>
      <c r="J365" s="141" t="s">
        <v>55</v>
      </c>
      <c r="K365" s="66" t="str">
        <f t="shared" si="6"/>
        <v>00001050200000000500</v>
      </c>
      <c r="L365" s="66" t="s">
        <v>85</v>
      </c>
    </row>
    <row r="366" spans="1:12" ht="22.5" x14ac:dyDescent="0.2">
      <c r="A366" s="67" t="s">
        <v>87</v>
      </c>
      <c r="B366" s="68" t="s">
        <v>14</v>
      </c>
      <c r="C366" s="140" t="s">
        <v>69</v>
      </c>
      <c r="D366" s="147" t="s">
        <v>86</v>
      </c>
      <c r="E366" s="148"/>
      <c r="F366" s="148"/>
      <c r="G366" s="149"/>
      <c r="H366" s="95">
        <v>-14965820</v>
      </c>
      <c r="I366" s="95">
        <v>-14587745.869999999</v>
      </c>
      <c r="J366" s="141" t="s">
        <v>55</v>
      </c>
      <c r="K366" s="66" t="str">
        <f t="shared" si="6"/>
        <v>00001050201000000510</v>
      </c>
      <c r="L366" s="66" t="s">
        <v>88</v>
      </c>
    </row>
    <row r="367" spans="1:12" ht="22.5" x14ac:dyDescent="0.2">
      <c r="A367" s="61" t="s">
        <v>90</v>
      </c>
      <c r="B367" s="69" t="s">
        <v>14</v>
      </c>
      <c r="C367" s="142" t="s">
        <v>69</v>
      </c>
      <c r="D367" s="150" t="s">
        <v>89</v>
      </c>
      <c r="E367" s="150"/>
      <c r="F367" s="150"/>
      <c r="G367" s="151"/>
      <c r="H367" s="143">
        <v>-14965820</v>
      </c>
      <c r="I367" s="143">
        <v>-14587745.869999999</v>
      </c>
      <c r="J367" s="144" t="s">
        <v>17</v>
      </c>
      <c r="K367" s="66" t="str">
        <f t="shared" si="6"/>
        <v>00001050201100000510</v>
      </c>
      <c r="L367" s="4" t="str">
        <f>C367 &amp; D367 &amp; G367</f>
        <v>00001050201100000510</v>
      </c>
    </row>
    <row r="368" spans="1:12" ht="15" x14ac:dyDescent="0.2">
      <c r="A368" s="67" t="s">
        <v>68</v>
      </c>
      <c r="B368" s="68" t="s">
        <v>15</v>
      </c>
      <c r="C368" s="140" t="s">
        <v>69</v>
      </c>
      <c r="D368" s="147" t="s">
        <v>70</v>
      </c>
      <c r="E368" s="148"/>
      <c r="F368" s="148"/>
      <c r="G368" s="149"/>
      <c r="H368" s="95">
        <v>17067437.489999998</v>
      </c>
      <c r="I368" s="95">
        <v>13547135.859999999</v>
      </c>
      <c r="J368" s="141" t="s">
        <v>55</v>
      </c>
      <c r="K368" s="66" t="str">
        <f t="shared" si="6"/>
        <v>00001050000000000600</v>
      </c>
      <c r="L368" s="66" t="s">
        <v>71</v>
      </c>
    </row>
    <row r="369" spans="1:12" ht="15" x14ac:dyDescent="0.2">
      <c r="A369" s="67" t="s">
        <v>72</v>
      </c>
      <c r="B369" s="68" t="s">
        <v>15</v>
      </c>
      <c r="C369" s="140" t="s">
        <v>69</v>
      </c>
      <c r="D369" s="147" t="s">
        <v>73</v>
      </c>
      <c r="E369" s="148"/>
      <c r="F369" s="148"/>
      <c r="G369" s="149"/>
      <c r="H369" s="95">
        <v>17067437.489999998</v>
      </c>
      <c r="I369" s="95">
        <v>13547135.859999999</v>
      </c>
      <c r="J369" s="141" t="s">
        <v>55</v>
      </c>
      <c r="K369" s="66" t="str">
        <f t="shared" si="6"/>
        <v>00001050200000000600</v>
      </c>
      <c r="L369" s="66" t="s">
        <v>74</v>
      </c>
    </row>
    <row r="370" spans="1:12" ht="22.5" x14ac:dyDescent="0.2">
      <c r="A370" s="67" t="s">
        <v>75</v>
      </c>
      <c r="B370" s="68" t="s">
        <v>15</v>
      </c>
      <c r="C370" s="140" t="s">
        <v>69</v>
      </c>
      <c r="D370" s="147" t="s">
        <v>76</v>
      </c>
      <c r="E370" s="148"/>
      <c r="F370" s="148"/>
      <c r="G370" s="149"/>
      <c r="H370" s="95">
        <v>17067437.489999998</v>
      </c>
      <c r="I370" s="95">
        <v>13547135.859999999</v>
      </c>
      <c r="J370" s="141" t="s">
        <v>55</v>
      </c>
      <c r="K370" s="66" t="str">
        <f t="shared" si="6"/>
        <v>00001050201000000610</v>
      </c>
      <c r="L370" s="66" t="s">
        <v>77</v>
      </c>
    </row>
    <row r="371" spans="1:12" ht="22.5" x14ac:dyDescent="0.2">
      <c r="A371" s="62" t="s">
        <v>78</v>
      </c>
      <c r="B371" s="69" t="s">
        <v>15</v>
      </c>
      <c r="C371" s="142" t="s">
        <v>69</v>
      </c>
      <c r="D371" s="150" t="s">
        <v>79</v>
      </c>
      <c r="E371" s="150"/>
      <c r="F371" s="150"/>
      <c r="G371" s="151"/>
      <c r="H371" s="145">
        <v>17067437.489999998</v>
      </c>
      <c r="I371" s="145">
        <v>13547135.859999999</v>
      </c>
      <c r="J371" s="146" t="s">
        <v>17</v>
      </c>
      <c r="K371" s="65" t="str">
        <f t="shared" si="6"/>
        <v>00001050201100000610</v>
      </c>
      <c r="L371" s="4" t="str">
        <f>C371 &amp; D371 &amp; G371</f>
        <v>00001050201100000610</v>
      </c>
    </row>
    <row r="372" spans="1:12" x14ac:dyDescent="0.2">
      <c r="A372" s="25"/>
      <c r="B372" s="28"/>
      <c r="C372" s="21"/>
      <c r="D372" s="21"/>
      <c r="E372" s="21"/>
      <c r="F372" s="21"/>
      <c r="G372" s="21"/>
      <c r="H372" s="21"/>
      <c r="I372" s="21"/>
      <c r="J372" s="21"/>
      <c r="K372" s="21"/>
    </row>
    <row r="373" spans="1:12" x14ac:dyDescent="0.2">
      <c r="A373" s="25"/>
      <c r="B373" s="28"/>
      <c r="C373" s="21"/>
      <c r="D373" s="21"/>
      <c r="E373" s="21"/>
      <c r="F373" s="21"/>
      <c r="G373" s="21"/>
      <c r="H373" s="21"/>
      <c r="I373" s="21"/>
      <c r="J373" s="21"/>
      <c r="K373" s="60"/>
      <c r="L373" s="60"/>
    </row>
    <row r="374" spans="1:12" ht="21.75" customHeight="1" x14ac:dyDescent="0.2">
      <c r="A374" s="23" t="s">
        <v>47</v>
      </c>
      <c r="B374" s="176" t="s">
        <v>671</v>
      </c>
      <c r="C374" s="176"/>
      <c r="D374" s="176"/>
      <c r="E374" s="28"/>
      <c r="F374" s="28"/>
      <c r="G374" s="21"/>
      <c r="H374" s="43"/>
      <c r="I374" s="21"/>
      <c r="J374" s="21"/>
      <c r="K374" s="60"/>
      <c r="L374" s="60"/>
    </row>
    <row r="375" spans="1:12" x14ac:dyDescent="0.2">
      <c r="A375" s="3" t="s">
        <v>45</v>
      </c>
      <c r="B375" s="172" t="s">
        <v>46</v>
      </c>
      <c r="C375" s="172"/>
      <c r="D375" s="172"/>
      <c r="E375" s="28"/>
      <c r="F375" s="28"/>
      <c r="G375" s="21"/>
      <c r="H375" s="21"/>
      <c r="I375" s="44"/>
      <c r="J375" s="28"/>
      <c r="K375" s="60"/>
      <c r="L375" s="60"/>
    </row>
    <row r="376" spans="1:12" x14ac:dyDescent="0.2">
      <c r="A376" s="3"/>
      <c r="B376" s="28"/>
      <c r="C376" s="21"/>
      <c r="D376" s="21"/>
      <c r="E376" s="21"/>
      <c r="F376" s="21"/>
      <c r="G376" s="21"/>
      <c r="H376" s="21"/>
      <c r="I376" s="21"/>
      <c r="J376" s="21"/>
      <c r="K376" s="60"/>
      <c r="L376" s="60"/>
    </row>
    <row r="377" spans="1:12" ht="21.75" customHeight="1" x14ac:dyDescent="0.2">
      <c r="A377" s="3" t="s">
        <v>48</v>
      </c>
      <c r="B377" s="177" t="s">
        <v>672</v>
      </c>
      <c r="C377" s="177"/>
      <c r="D377" s="177"/>
      <c r="E377" s="77"/>
      <c r="F377" s="77"/>
      <c r="G377" s="21"/>
      <c r="H377" s="21"/>
      <c r="I377" s="21"/>
      <c r="J377" s="21"/>
      <c r="K377" s="60"/>
      <c r="L377" s="60"/>
    </row>
    <row r="378" spans="1:12" x14ac:dyDescent="0.2">
      <c r="A378" s="3" t="s">
        <v>45</v>
      </c>
      <c r="B378" s="172" t="s">
        <v>46</v>
      </c>
      <c r="C378" s="172"/>
      <c r="D378" s="172"/>
      <c r="E378" s="28"/>
      <c r="F378" s="28"/>
      <c r="G378" s="21"/>
      <c r="H378" s="21"/>
      <c r="I378" s="21"/>
      <c r="J378" s="21"/>
      <c r="K378" s="60"/>
      <c r="L378" s="60"/>
    </row>
    <row r="379" spans="1:12" x14ac:dyDescent="0.2">
      <c r="A379" s="3"/>
      <c r="B379" s="28"/>
      <c r="C379" s="21"/>
      <c r="D379" s="21"/>
      <c r="E379" s="21"/>
      <c r="F379" s="21"/>
      <c r="G379" s="21"/>
      <c r="H379" s="21"/>
      <c r="I379" s="21"/>
      <c r="J379" s="21"/>
      <c r="K379" s="60"/>
      <c r="L379" s="60"/>
    </row>
    <row r="380" spans="1:12" x14ac:dyDescent="0.2">
      <c r="A380" s="3" t="s">
        <v>673</v>
      </c>
      <c r="B380" s="28"/>
      <c r="C380" s="21"/>
      <c r="D380" s="21"/>
      <c r="E380" s="21"/>
      <c r="F380" s="21"/>
      <c r="G380" s="21"/>
      <c r="H380" s="21"/>
      <c r="I380" s="21"/>
      <c r="J380" s="21"/>
      <c r="K380" s="60"/>
      <c r="L380" s="60"/>
    </row>
    <row r="381" spans="1:12" x14ac:dyDescent="0.2">
      <c r="A381" s="25"/>
      <c r="B381" s="28"/>
      <c r="C381" s="21"/>
      <c r="D381" s="21"/>
      <c r="E381" s="21"/>
      <c r="F381" s="21"/>
      <c r="G381" s="21"/>
      <c r="H381" s="21"/>
      <c r="I381" s="21"/>
      <c r="J381" s="21"/>
      <c r="K381" s="60"/>
      <c r="L381" s="60"/>
    </row>
    <row r="382" spans="1:12" x14ac:dyDescent="0.2">
      <c r="K382" s="60"/>
      <c r="L382" s="60"/>
    </row>
    <row r="383" spans="1:12" x14ac:dyDescent="0.2">
      <c r="K383" s="60"/>
      <c r="L383" s="60"/>
    </row>
    <row r="384" spans="1:12" x14ac:dyDescent="0.2">
      <c r="K384" s="60"/>
      <c r="L384" s="60"/>
    </row>
    <row r="385" spans="11:12" x14ac:dyDescent="0.2">
      <c r="K385" s="60"/>
      <c r="L385" s="60"/>
    </row>
    <row r="386" spans="11:12" x14ac:dyDescent="0.2">
      <c r="K386" s="60"/>
      <c r="L386" s="60"/>
    </row>
    <row r="387" spans="11:12" x14ac:dyDescent="0.2">
      <c r="K387" s="60"/>
      <c r="L387" s="60"/>
    </row>
  </sheetData>
  <mergeCells count="371">
    <mergeCell ref="D74:G74"/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335:F335"/>
    <mergeCell ref="E336:F336"/>
    <mergeCell ref="E337:F337"/>
    <mergeCell ref="E338:F338"/>
    <mergeCell ref="E311:F311"/>
    <mergeCell ref="E312:F312"/>
    <mergeCell ref="E313:F313"/>
    <mergeCell ref="E314:F314"/>
    <mergeCell ref="E305:F305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295:F29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330:F330"/>
    <mergeCell ref="E331:F331"/>
    <mergeCell ref="E332:F332"/>
    <mergeCell ref="E333:F333"/>
    <mergeCell ref="E334:F334"/>
    <mergeCell ref="E325:F325"/>
    <mergeCell ref="E326:F326"/>
    <mergeCell ref="E327:F327"/>
    <mergeCell ref="E328:F328"/>
    <mergeCell ref="E329:F329"/>
    <mergeCell ref="E320:F320"/>
    <mergeCell ref="E321:F321"/>
    <mergeCell ref="E322:F322"/>
    <mergeCell ref="E323:F323"/>
    <mergeCell ref="E324:F324"/>
    <mergeCell ref="E315:F315"/>
    <mergeCell ref="E316:F316"/>
    <mergeCell ref="E317:F317"/>
    <mergeCell ref="E318:F318"/>
    <mergeCell ref="E319:F319"/>
    <mergeCell ref="E310:F310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C15:G15"/>
    <mergeCell ref="C16:G16"/>
    <mergeCell ref="C82:G82"/>
    <mergeCell ref="A343:J343"/>
    <mergeCell ref="C84:G84"/>
    <mergeCell ref="H79:H81"/>
    <mergeCell ref="B79:B81"/>
    <mergeCell ref="A77:J77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5:F95"/>
    <mergeCell ref="E96:F96"/>
    <mergeCell ref="E97:F97"/>
    <mergeCell ref="E98:F98"/>
    <mergeCell ref="E99:F99"/>
    <mergeCell ref="E105:F105"/>
    <mergeCell ref="E106:F10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78:D378"/>
    <mergeCell ref="C352:G352"/>
    <mergeCell ref="C356:G356"/>
    <mergeCell ref="C357:G357"/>
    <mergeCell ref="B374:D374"/>
    <mergeCell ref="B377:D377"/>
    <mergeCell ref="C361:G361"/>
    <mergeCell ref="C363:G363"/>
    <mergeCell ref="H345:H347"/>
    <mergeCell ref="C345:G347"/>
    <mergeCell ref="D353:G353"/>
    <mergeCell ref="C348:G348"/>
    <mergeCell ref="C349:G349"/>
    <mergeCell ref="C350:G350"/>
    <mergeCell ref="B375:D375"/>
    <mergeCell ref="C362:G362"/>
    <mergeCell ref="B345:B347"/>
    <mergeCell ref="C351:G351"/>
    <mergeCell ref="D368:G368"/>
    <mergeCell ref="D369:G369"/>
    <mergeCell ref="D366:G366"/>
    <mergeCell ref="D367:G367"/>
    <mergeCell ref="D354:G354"/>
    <mergeCell ref="D364:G364"/>
    <mergeCell ref="D370:G370"/>
    <mergeCell ref="D371:G371"/>
    <mergeCell ref="J79:J81"/>
    <mergeCell ref="I79:I81"/>
    <mergeCell ref="A79:A81"/>
    <mergeCell ref="C83:G83"/>
    <mergeCell ref="C79:G81"/>
    <mergeCell ref="E94:F94"/>
    <mergeCell ref="I345:I347"/>
    <mergeCell ref="C341:G341"/>
    <mergeCell ref="A345:A347"/>
    <mergeCell ref="J345:J347"/>
    <mergeCell ref="D365:G365"/>
    <mergeCell ref="D358:G358"/>
    <mergeCell ref="D359:G359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</mergeCells>
  <phoneticPr fontId="0" type="noConversion"/>
  <pageMargins left="0.32" right="0.26" top="0.31" bottom="0.28000000000000003" header="0" footer="0"/>
  <pageSetup paperSize="9" scale="76" orientation="portrait" r:id="rId1"/>
  <headerFooter alignWithMargins="0"/>
  <rowBreaks count="2" manualBreakCount="2">
    <brk id="75" max="16383" man="1"/>
    <brk id="3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2021-11-01T09:18:02Z</cp:lastPrinted>
  <dcterms:created xsi:type="dcterms:W3CDTF">2009-02-13T09:10:05Z</dcterms:created>
  <dcterms:modified xsi:type="dcterms:W3CDTF">2021-11-08T07:04:42Z</dcterms:modified>
</cp:coreProperties>
</file>