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28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L69" i="1" l="1"/>
  <c r="K69" i="1"/>
  <c r="J69" i="1"/>
  <c r="K68" i="1"/>
  <c r="L67" i="1"/>
  <c r="K67" i="1"/>
  <c r="J67" i="1"/>
  <c r="K66" i="1"/>
  <c r="K65" i="1"/>
  <c r="L64" i="1"/>
  <c r="K64" i="1"/>
  <c r="J64" i="1"/>
  <c r="K63" i="1"/>
  <c r="L62" i="1"/>
  <c r="K62" i="1"/>
  <c r="J62" i="1"/>
  <c r="K61" i="1"/>
  <c r="K60" i="1"/>
  <c r="L59" i="1"/>
  <c r="K59" i="1"/>
  <c r="J59" i="1"/>
  <c r="K58" i="1"/>
  <c r="L57" i="1"/>
  <c r="K57" i="1"/>
  <c r="J57" i="1"/>
  <c r="K56" i="1"/>
  <c r="K55" i="1"/>
  <c r="L54" i="1"/>
  <c r="K54" i="1"/>
  <c r="J54" i="1"/>
  <c r="K53" i="1"/>
  <c r="K52" i="1"/>
  <c r="K51" i="1"/>
  <c r="K50" i="1"/>
  <c r="L49" i="1"/>
  <c r="K49" i="1"/>
  <c r="J49" i="1"/>
  <c r="K48" i="1"/>
  <c r="K47" i="1"/>
  <c r="K46" i="1"/>
  <c r="L45" i="1"/>
  <c r="K45" i="1"/>
  <c r="J45" i="1"/>
  <c r="K44" i="1"/>
  <c r="K43" i="1"/>
  <c r="L42" i="1"/>
  <c r="K42" i="1"/>
  <c r="J42" i="1"/>
  <c r="K41" i="1"/>
  <c r="L40" i="1"/>
  <c r="K40" i="1"/>
  <c r="J40" i="1"/>
  <c r="K39" i="1"/>
  <c r="K38" i="1"/>
  <c r="L37" i="1"/>
  <c r="K37" i="1"/>
  <c r="J37" i="1"/>
  <c r="K36" i="1"/>
  <c r="K35" i="1"/>
  <c r="L34" i="1"/>
  <c r="K34" i="1"/>
  <c r="J34" i="1"/>
  <c r="K33" i="1"/>
  <c r="K32" i="1"/>
  <c r="L31" i="1"/>
  <c r="K31" i="1"/>
  <c r="J31" i="1"/>
  <c r="K30" i="1"/>
  <c r="L29" i="1"/>
  <c r="K29" i="1"/>
  <c r="J29" i="1"/>
  <c r="K28" i="1"/>
  <c r="L27" i="1"/>
  <c r="K27" i="1"/>
  <c r="J27" i="1"/>
  <c r="K26" i="1"/>
  <c r="L25" i="1"/>
  <c r="K25" i="1"/>
  <c r="J25" i="1"/>
  <c r="K24" i="1"/>
  <c r="K23" i="1"/>
  <c r="K22" i="1"/>
  <c r="L21" i="1"/>
  <c r="K21" i="1"/>
  <c r="J21" i="1"/>
  <c r="L20" i="1"/>
  <c r="K20" i="1"/>
  <c r="J20" i="1"/>
  <c r="K19" i="1"/>
  <c r="K18" i="1"/>
  <c r="K17" i="1"/>
  <c r="L307" i="1"/>
  <c r="K307" i="1"/>
  <c r="J307" i="1"/>
  <c r="K306" i="1"/>
  <c r="K305" i="1"/>
  <c r="K304" i="1"/>
  <c r="K303" i="1"/>
  <c r="K302" i="1"/>
  <c r="K301" i="1"/>
  <c r="K300" i="1"/>
  <c r="L299" i="1"/>
  <c r="K299" i="1"/>
  <c r="J299" i="1"/>
  <c r="K298" i="1"/>
  <c r="K297" i="1"/>
  <c r="K296" i="1"/>
  <c r="K295" i="1"/>
  <c r="K294" i="1"/>
  <c r="K293" i="1"/>
  <c r="L292" i="1"/>
  <c r="K292" i="1"/>
  <c r="J292" i="1"/>
  <c r="K291" i="1"/>
  <c r="K290" i="1"/>
  <c r="K289" i="1"/>
  <c r="K288" i="1"/>
  <c r="K287" i="1"/>
  <c r="K286" i="1"/>
  <c r="L285" i="1"/>
  <c r="K285" i="1"/>
  <c r="J285" i="1"/>
  <c r="K284" i="1"/>
  <c r="K283" i="1"/>
  <c r="K282" i="1"/>
  <c r="K281" i="1"/>
  <c r="K280" i="1"/>
  <c r="L279" i="1"/>
  <c r="K279" i="1"/>
  <c r="J279" i="1"/>
  <c r="K278" i="1"/>
  <c r="K277" i="1"/>
  <c r="K276" i="1"/>
  <c r="K275" i="1"/>
  <c r="K274" i="1"/>
  <c r="K273" i="1"/>
  <c r="L272" i="1"/>
  <c r="K272" i="1"/>
  <c r="J272" i="1"/>
  <c r="K271" i="1"/>
  <c r="K270" i="1"/>
  <c r="K269" i="1"/>
  <c r="K268" i="1"/>
  <c r="K267" i="1"/>
  <c r="K266" i="1"/>
  <c r="K265" i="1"/>
  <c r="L264" i="1"/>
  <c r="K264" i="1"/>
  <c r="J264" i="1"/>
  <c r="K263" i="1"/>
  <c r="K262" i="1"/>
  <c r="K261" i="1"/>
  <c r="L260" i="1"/>
  <c r="K260" i="1"/>
  <c r="J260" i="1"/>
  <c r="K259" i="1"/>
  <c r="K258" i="1"/>
  <c r="K257" i="1"/>
  <c r="K256" i="1"/>
  <c r="K255" i="1"/>
  <c r="L254" i="1"/>
  <c r="K254" i="1"/>
  <c r="J254" i="1"/>
  <c r="K253" i="1"/>
  <c r="K252" i="1"/>
  <c r="K251" i="1"/>
  <c r="L250" i="1"/>
  <c r="K250" i="1"/>
  <c r="J250" i="1"/>
  <c r="K249" i="1"/>
  <c r="K248" i="1"/>
  <c r="K247" i="1"/>
  <c r="L246" i="1"/>
  <c r="K246" i="1"/>
  <c r="J246" i="1"/>
  <c r="K245" i="1"/>
  <c r="K244" i="1"/>
  <c r="K243" i="1"/>
  <c r="L242" i="1"/>
  <c r="K242" i="1"/>
  <c r="J242" i="1"/>
  <c r="K241" i="1"/>
  <c r="K240" i="1"/>
  <c r="K239" i="1"/>
  <c r="L238" i="1"/>
  <c r="K238" i="1"/>
  <c r="J238" i="1"/>
  <c r="L237" i="1"/>
  <c r="K237" i="1"/>
  <c r="J237" i="1"/>
  <c r="K236" i="1"/>
  <c r="K235" i="1"/>
  <c r="K234" i="1"/>
  <c r="K233" i="1"/>
  <c r="K232" i="1"/>
  <c r="K231" i="1"/>
  <c r="K230" i="1"/>
  <c r="L229" i="1"/>
  <c r="K229" i="1"/>
  <c r="J229" i="1"/>
  <c r="K228" i="1"/>
  <c r="K227" i="1"/>
  <c r="K226" i="1"/>
  <c r="K225" i="1"/>
  <c r="L224" i="1"/>
  <c r="K224" i="1"/>
  <c r="J224" i="1"/>
  <c r="K223" i="1"/>
  <c r="K222" i="1"/>
  <c r="K221" i="1"/>
  <c r="L220" i="1"/>
  <c r="K220" i="1"/>
  <c r="J220" i="1"/>
  <c r="K219" i="1"/>
  <c r="K218" i="1"/>
  <c r="K217" i="1"/>
  <c r="K216" i="1"/>
  <c r="K215" i="1"/>
  <c r="K214" i="1"/>
  <c r="L213" i="1"/>
  <c r="K213" i="1"/>
  <c r="J213" i="1"/>
  <c r="K212" i="1"/>
  <c r="K211" i="1"/>
  <c r="K210" i="1"/>
  <c r="L209" i="1"/>
  <c r="K209" i="1"/>
  <c r="J209" i="1"/>
  <c r="K208" i="1"/>
  <c r="K207" i="1"/>
  <c r="K206" i="1"/>
  <c r="L205" i="1"/>
  <c r="K205" i="1"/>
  <c r="J205" i="1"/>
  <c r="K204" i="1"/>
  <c r="K203" i="1"/>
  <c r="K202" i="1"/>
  <c r="K201" i="1"/>
  <c r="K200" i="1"/>
  <c r="K199" i="1"/>
  <c r="K198" i="1"/>
  <c r="L197" i="1"/>
  <c r="K197" i="1"/>
  <c r="J197" i="1"/>
  <c r="K196" i="1"/>
  <c r="K195" i="1"/>
  <c r="K194" i="1"/>
  <c r="K193" i="1"/>
  <c r="K192" i="1"/>
  <c r="K191" i="1"/>
  <c r="L190" i="1"/>
  <c r="K190" i="1"/>
  <c r="J190" i="1"/>
  <c r="K189" i="1"/>
  <c r="K188" i="1"/>
  <c r="K187" i="1"/>
  <c r="K186" i="1"/>
  <c r="K185" i="1"/>
  <c r="L184" i="1"/>
  <c r="K184" i="1"/>
  <c r="J184" i="1"/>
  <c r="K183" i="1"/>
  <c r="K182" i="1"/>
  <c r="K181" i="1"/>
  <c r="K180" i="1"/>
  <c r="K179" i="1"/>
  <c r="K178" i="1"/>
  <c r="K177" i="1"/>
  <c r="L176" i="1"/>
  <c r="K176" i="1"/>
  <c r="J176" i="1"/>
  <c r="L175" i="1"/>
  <c r="K175" i="1"/>
  <c r="J175" i="1"/>
  <c r="K174" i="1"/>
  <c r="K173" i="1"/>
  <c r="K172" i="1"/>
  <c r="K171" i="1"/>
  <c r="K170" i="1"/>
  <c r="K169" i="1"/>
  <c r="L168" i="1"/>
  <c r="K168" i="1"/>
  <c r="J168" i="1"/>
  <c r="K167" i="1"/>
  <c r="K166" i="1"/>
  <c r="K165" i="1"/>
  <c r="K164" i="1"/>
  <c r="L163" i="1"/>
  <c r="K163" i="1"/>
  <c r="J163" i="1"/>
  <c r="K162" i="1"/>
  <c r="K161" i="1"/>
  <c r="K160" i="1"/>
  <c r="K159" i="1"/>
  <c r="K158" i="1"/>
  <c r="L157" i="1"/>
  <c r="K157" i="1"/>
  <c r="J157" i="1"/>
  <c r="K156" i="1"/>
  <c r="K155" i="1"/>
  <c r="K154" i="1"/>
  <c r="K153" i="1"/>
  <c r="K152" i="1"/>
  <c r="L151" i="1"/>
  <c r="K151" i="1"/>
  <c r="J151" i="1"/>
  <c r="K150" i="1"/>
  <c r="K149" i="1"/>
  <c r="K148" i="1"/>
  <c r="K147" i="1"/>
  <c r="K146" i="1"/>
  <c r="L145" i="1"/>
  <c r="K145" i="1"/>
  <c r="J145" i="1"/>
  <c r="K144" i="1"/>
  <c r="K143" i="1"/>
  <c r="K142" i="1"/>
  <c r="K141" i="1"/>
  <c r="K140" i="1"/>
  <c r="K139" i="1"/>
  <c r="L138" i="1"/>
  <c r="K138" i="1"/>
  <c r="J138" i="1"/>
  <c r="K137" i="1"/>
  <c r="K136" i="1"/>
  <c r="K135" i="1"/>
  <c r="K134" i="1"/>
  <c r="L133" i="1"/>
  <c r="K133" i="1"/>
  <c r="J133" i="1"/>
  <c r="L132" i="1"/>
  <c r="K132" i="1"/>
  <c r="J132" i="1"/>
  <c r="K131" i="1"/>
  <c r="K130" i="1"/>
  <c r="K129" i="1"/>
  <c r="L128" i="1"/>
  <c r="K128" i="1"/>
  <c r="J128" i="1"/>
  <c r="K127" i="1"/>
  <c r="K126" i="1"/>
  <c r="K125" i="1"/>
  <c r="L124" i="1"/>
  <c r="K124" i="1"/>
  <c r="J124" i="1"/>
  <c r="K123" i="1"/>
  <c r="K122" i="1"/>
  <c r="L121" i="1"/>
  <c r="K121" i="1"/>
  <c r="J121" i="1"/>
  <c r="L120" i="1"/>
  <c r="K120" i="1"/>
  <c r="J120" i="1"/>
  <c r="K119" i="1"/>
  <c r="K118" i="1"/>
  <c r="K117" i="1"/>
  <c r="L116" i="1"/>
  <c r="K116" i="1"/>
  <c r="J116" i="1"/>
  <c r="K115" i="1"/>
  <c r="K114" i="1"/>
  <c r="L113" i="1"/>
  <c r="K113" i="1"/>
  <c r="J113" i="1"/>
  <c r="L112" i="1"/>
  <c r="K112" i="1"/>
  <c r="J112" i="1"/>
  <c r="L111" i="1"/>
  <c r="K111" i="1"/>
  <c r="J111" i="1"/>
  <c r="K110" i="1"/>
  <c r="K109" i="1"/>
  <c r="K108" i="1"/>
  <c r="L107" i="1"/>
  <c r="K107" i="1"/>
  <c r="J107" i="1"/>
  <c r="L106" i="1"/>
  <c r="K106" i="1"/>
  <c r="J106" i="1"/>
  <c r="L105" i="1"/>
  <c r="K105" i="1"/>
  <c r="J105" i="1"/>
  <c r="K104" i="1"/>
  <c r="K103" i="1"/>
  <c r="L102" i="1"/>
  <c r="K102" i="1"/>
  <c r="J102" i="1"/>
  <c r="L101" i="1"/>
  <c r="K101" i="1"/>
  <c r="J101" i="1"/>
  <c r="K100" i="1"/>
  <c r="K99" i="1"/>
  <c r="L98" i="1"/>
  <c r="K98" i="1"/>
  <c r="J98" i="1"/>
  <c r="L97" i="1"/>
  <c r="K97" i="1"/>
  <c r="J97" i="1"/>
  <c r="L96" i="1"/>
  <c r="K96" i="1"/>
  <c r="J96" i="1"/>
  <c r="K95" i="1"/>
  <c r="K94" i="1"/>
  <c r="K93" i="1"/>
  <c r="K92" i="1"/>
  <c r="K91" i="1"/>
  <c r="K90" i="1"/>
  <c r="L89" i="1"/>
  <c r="K89" i="1"/>
  <c r="J89" i="1"/>
  <c r="L88" i="1"/>
  <c r="K88" i="1"/>
  <c r="J88" i="1"/>
  <c r="L87" i="1"/>
  <c r="K87" i="1"/>
  <c r="J87" i="1"/>
  <c r="K86" i="1"/>
  <c r="K85" i="1"/>
  <c r="K84" i="1"/>
  <c r="K83" i="1"/>
  <c r="K82" i="1"/>
  <c r="K81" i="1"/>
  <c r="K80" i="1"/>
  <c r="L336" i="1"/>
  <c r="K336" i="1"/>
  <c r="K335" i="1"/>
  <c r="K334" i="1"/>
  <c r="K333" i="1"/>
  <c r="L340" i="1"/>
  <c r="K340" i="1"/>
  <c r="K339" i="1"/>
  <c r="K338" i="1"/>
  <c r="K337" i="1"/>
  <c r="I310" i="1"/>
  <c r="H318" i="1"/>
  <c r="H310" i="1" s="1"/>
  <c r="I318" i="1"/>
  <c r="K322" i="1"/>
  <c r="J323" i="1"/>
  <c r="K323" i="1"/>
  <c r="L323" i="1"/>
  <c r="K327" i="1"/>
  <c r="J328" i="1"/>
  <c r="K328" i="1"/>
  <c r="L328" i="1"/>
  <c r="J330" i="1"/>
  <c r="J318" i="1" s="1"/>
  <c r="J331" i="1"/>
  <c r="J332" i="1"/>
</calcChain>
</file>

<file path=xl/sharedStrings.xml><?xml version="1.0" encoding="utf-8"?>
<sst xmlns="http://schemas.openxmlformats.org/spreadsheetml/2006/main" count="1939" uniqueCount="619">
  <si>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</si>
  <si>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</si>
  <si>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</si>
  <si>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</si>
  <si>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</si>
  <si>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</si>
  <si>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</si>
  <si>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</si>
  <si>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</si>
  <si>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</si>
  <si>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</si>
  <si>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</si>
  <si>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</si>
  <si>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</si>
  <si>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</si>
  <si>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</si>
  <si>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</si>
  <si>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</si>
  <si>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</si>
  <si>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</si>
  <si>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</si>
  <si>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</si>
  <si>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</si>
  <si>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</si>
  <si>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</si>
  <si>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</si>
  <si>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</si>
  <si>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</si>
  <si>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</si>
  <si>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</si>
  <si>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</si>
  <si>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</si>
  <si>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</si>
  <si>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</si>
  <si>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</si>
  <si>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</si>
  <si>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</si>
  <si>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</si>
  <si>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</si>
  <si>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</si>
  <si>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</si>
  <si>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</si>
  <si>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</si>
  <si>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</si>
  <si>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</si>
  <si>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</si>
  <si>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</si>
  <si>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</si>
  <si>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</si>
  <si>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</si>
  <si>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</si>
  <si>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</si>
  <si>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</si>
  <si>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</si>
  <si>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</si>
  <si>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</si>
  <si>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</si>
  <si>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</si>
  <si>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Полавского сельского поселения</t>
  </si>
  <si>
    <t>01 марта 2022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</si>
  <si>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</si>
  <si>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</si>
  <si>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</si>
  <si>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</si>
  <si>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</si>
  <si>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</si>
  <si>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01.03.2022</t>
  </si>
  <si>
    <t>49630419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</si>
  <si>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</si>
  <si>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</si>
  <si>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</si>
  <si>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</si>
  <si>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</si>
  <si>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</si>
  <si>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</si>
  <si>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</si>
  <si>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</si>
  <si>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</si>
  <si>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</si>
  <si>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</si>
  <si>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</si>
  <si>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</si>
  <si>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</si>
  <si>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</si>
  <si>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</si>
  <si>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</si>
  <si>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</si>
  <si>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</si>
  <si>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</si>
  <si>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</si>
  <si>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</si>
  <si>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</si>
  <si>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</si>
  <si>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0100</t>
  </si>
  <si>
    <t>0000000000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</si>
  <si>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</si>
  <si>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</si>
  <si>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</si>
  <si>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</si>
  <si>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i4_00001029200000000000</t>
  </si>
  <si>
    <t>9200000000</t>
  </si>
  <si>
    <t>Глава Полавского сельского поселения</t>
  </si>
  <si>
    <t>i4_00001029210000000000</t>
  </si>
  <si>
    <t>9210000000</t>
  </si>
  <si>
    <t>Расходы на обеспечение функций муниципальных органов</t>
  </si>
  <si>
    <t>i5_00001029210001000000</t>
  </si>
  <si>
    <t>9210001000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</si>
  <si>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</si>
  <si>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i6_00001029210001000100</t>
  </si>
  <si>
    <t>100</t>
  </si>
  <si>
    <t>Расходы на выплаты персоналу государственных (муниципальных) органов</t>
  </si>
  <si>
    <t>i6_00001029210001000120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</si>
  <si>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</si>
  <si>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</si>
  <si>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</si>
  <si>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</si>
  <si>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</si>
  <si>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</si>
  <si>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</si>
  <si>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</si>
  <si>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</si>
  <si>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</si>
  <si>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i4_00001049200000000000</t>
  </si>
  <si>
    <t>Центральный аппарат</t>
  </si>
  <si>
    <t>i4_00001049220000000000</t>
  </si>
  <si>
    <t>9220000000</t>
  </si>
  <si>
    <t>i5_00001049220001000000</t>
  </si>
  <si>
    <t>9220001000</t>
  </si>
  <si>
    <t>i6_00001049220001000100</t>
  </si>
  <si>
    <t>i6_00001049220001000120</t>
  </si>
  <si>
    <t>Закупка товаров, работ и услуг для обеспечения государственных (муниципальных) нужд</t>
  </si>
  <si>
    <t>i6_00001049220001000200</t>
  </si>
  <si>
    <t>Иные закупки товаров, работ и услуг для обеспечения государственных (муниципальных) нужд</t>
  </si>
  <si>
    <t>i6_00001049220001000240</t>
  </si>
  <si>
    <t>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</si>
  <si>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</si>
  <si>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</si>
  <si>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</si>
  <si>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</si>
  <si>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</si>
  <si>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i6_00001049220001000800</t>
  </si>
  <si>
    <t>800</t>
  </si>
  <si>
    <t>Уплата налогов, сборов и иных платежей</t>
  </si>
  <si>
    <t>i6_00001049220001000850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</si>
  <si>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</si>
  <si>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</si>
  <si>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</si>
  <si>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</si>
  <si>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</si>
  <si>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</si>
  <si>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</si>
  <si>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</si>
  <si>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i5_00001049220042020000</t>
  </si>
  <si>
    <t>9220042020</t>
  </si>
  <si>
    <t>i6_00001049220042020100</t>
  </si>
  <si>
    <t>i6_00001049220042020120</t>
  </si>
  <si>
    <t>i6_00001049220042020200</t>
  </si>
  <si>
    <t>i6_00001049220042020240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</si>
  <si>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</si>
  <si>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i5_00001049220070280000</t>
  </si>
  <si>
    <t>9220070280</t>
  </si>
  <si>
    <t>i6_00001049220070280100</t>
  </si>
  <si>
    <t>i6_00001049220070280120</t>
  </si>
  <si>
    <t>i6_00001049220070280200</t>
  </si>
  <si>
    <t>i6_00001049220070280240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</si>
  <si>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</si>
  <si>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i5_00001049220070650000</t>
  </si>
  <si>
    <t>9220070650</t>
  </si>
  <si>
    <t>i6_00001049220070650200</t>
  </si>
  <si>
    <t>i6_00001049220070650240</t>
  </si>
  <si>
    <t>Частичная компенсация дополнительных расходов на повышение оплаты труда работников Администрации Полавского сельского поселения за счет прочих межбюджетных трансфертов</t>
  </si>
  <si>
    <t>i5_00001049220071420000</t>
  </si>
  <si>
    <t>9220071420</t>
  </si>
  <si>
    <t>i6_00001049220071420100</t>
  </si>
  <si>
    <t>i6_00001049220071420120</t>
  </si>
  <si>
    <t>Резервные фонды</t>
  </si>
  <si>
    <t>i3_00001110000000000000</t>
  </si>
  <si>
    <t>0111</t>
  </si>
  <si>
    <t>Прочие расходы, не отнесенные к муниципальным программам Полавского сельского поселения</t>
  </si>
  <si>
    <t>i4_00001119300000000000</t>
  </si>
  <si>
    <t>9300000000</t>
  </si>
  <si>
    <t>Резервные фонды местных администраций</t>
  </si>
  <si>
    <t>i5_00001119300026010000</t>
  </si>
  <si>
    <t>9300026010</t>
  </si>
  <si>
    <t>i6_00001119300026010800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</si>
  <si>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</si>
  <si>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</si>
  <si>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</si>
  <si>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</si>
  <si>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</si>
  <si>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</si>
  <si>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i4_00001130200000000000</t>
  </si>
  <si>
    <t>0200000000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</si>
  <si>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</si>
  <si>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i4_00001130200100000000</t>
  </si>
  <si>
    <t>0200100000</t>
  </si>
  <si>
    <t>Реализация мероприятий по противодействию коррупции в органах местного самоуправления</t>
  </si>
  <si>
    <t>i5_00001130200123010000</t>
  </si>
  <si>
    <t>0200123010</t>
  </si>
  <si>
    <t>i6_00001130200123010200</t>
  </si>
  <si>
    <t>i6_00001130200123010240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</si>
  <si>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</si>
  <si>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i4_00001130300000000000</t>
  </si>
  <si>
    <t>0300000000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</si>
  <si>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</si>
  <si>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i4_00001130330000000000</t>
  </si>
  <si>
    <t>0330000000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</si>
  <si>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</si>
  <si>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i4_00001130330200000000</t>
  </si>
  <si>
    <t>0330200000</t>
  </si>
  <si>
    <t>Расходы по содержанию штатных единиц на осуществление полномочий по решению вопросов местного значения поселений</t>
  </si>
  <si>
    <t>i5_00001130330262010000</t>
  </si>
  <si>
    <t>0330262010</t>
  </si>
  <si>
    <t>Межбюджетные трансферты</t>
  </si>
  <si>
    <t>i6_00001130330262010500</t>
  </si>
  <si>
    <t>Иные межбюджетные трансферты</t>
  </si>
  <si>
    <t>540</t>
  </si>
  <si>
    <t>Муниципальная программа Полавского сельского поселения «Информатизация Полавского сельского поселения на 2019-2025 годы»</t>
  </si>
  <si>
    <t>i4_00001131100000000000</t>
  </si>
  <si>
    <t>1100000000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</si>
  <si>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</si>
  <si>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i4_00001131100100000000</t>
  </si>
  <si>
    <t>1100100000</t>
  </si>
  <si>
    <t>Доступность информационных ресурсов и развитие информационно-коммуникационных технологий</t>
  </si>
  <si>
    <t>i5_00001131100123180000</t>
  </si>
  <si>
    <t>1100123180</t>
  </si>
  <si>
    <t>i6_00001131100123180200</t>
  </si>
  <si>
    <t>i6_00001131100123180240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</si>
  <si>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</si>
  <si>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i4_00001131400000000000</t>
  </si>
  <si>
    <t>1400000000</t>
  </si>
  <si>
    <t>Улучшение условий для развития малого и среднего предпринимательства на территории Полавского сельского поселения</t>
  </si>
  <si>
    <t>i4_00001131400100000000</t>
  </si>
  <si>
    <t>1400100000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</si>
  <si>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</si>
  <si>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i5_00001131400123220000</t>
  </si>
  <si>
    <t>1400123220</t>
  </si>
  <si>
    <t>i6_00001131400123220200</t>
  </si>
  <si>
    <t>i6_00001131400123220240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</si>
  <si>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</si>
  <si>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</si>
  <si>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i5_00001139300026090000</t>
  </si>
  <si>
    <t>9300026090</t>
  </si>
  <si>
    <t>i6_00001139300026090100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</si>
  <si>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</si>
  <si>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</si>
  <si>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</si>
  <si>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</si>
  <si>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</si>
  <si>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</si>
  <si>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</si>
  <si>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</si>
  <si>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</si>
  <si>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</si>
  <si>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</si>
  <si>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i5_00002039300051180000</t>
  </si>
  <si>
    <t>9300051180</t>
  </si>
  <si>
    <t>i6_00002039300051180100</t>
  </si>
  <si>
    <t>i6_00002039300051180120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</si>
  <si>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</si>
  <si>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</si>
  <si>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</si>
  <si>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</si>
  <si>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</si>
  <si>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</si>
  <si>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</si>
  <si>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i4_00003100400000000000</t>
  </si>
  <si>
    <t>0400000000</t>
  </si>
  <si>
    <t>Благоустройство мест массового отдыха людей на водных объектах Полавского сельского поселения</t>
  </si>
  <si>
    <t>i4_00003100400200000000</t>
  </si>
  <si>
    <t>0400200000</t>
  </si>
  <si>
    <t>Реализация мероприятий благоустройства мест массового отдыха людей на водных объектах Полавского сельского поселения</t>
  </si>
  <si>
    <t>i5_00003100400223160000</t>
  </si>
  <si>
    <t>0400223160</t>
  </si>
  <si>
    <t>i6_00003100400223160200</t>
  </si>
  <si>
    <t>i6_00003100400223160240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</si>
  <si>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</si>
  <si>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i4_00003100500000000000</t>
  </si>
  <si>
    <t>0500000000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</si>
  <si>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</si>
  <si>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i4_00003100500100000000</t>
  </si>
  <si>
    <t>0500100000</t>
  </si>
  <si>
    <t>Реализация мероприятий по обеспечению пожарной безопасности</t>
  </si>
  <si>
    <t>i5_00003100500123030000</t>
  </si>
  <si>
    <t>0500123030</t>
  </si>
  <si>
    <t>i6_00003100500123030200</t>
  </si>
  <si>
    <t>i6_00003100500123030240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</si>
  <si>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</si>
  <si>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</si>
  <si>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</si>
  <si>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</si>
  <si>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i4_00003140900000000000</t>
  </si>
  <si>
    <t>0900000000</t>
  </si>
  <si>
    <t>Развитие системы добровольных народных дружин по предупреждению нарушений общественного порядка работ</t>
  </si>
  <si>
    <t>i4_00003140900200000000</t>
  </si>
  <si>
    <t>0900200000</t>
  </si>
  <si>
    <t>Денежное поощрение по итогам дежурств работы добровольной народной дружины Полавского сельского поселения</t>
  </si>
  <si>
    <t>i5_00003140900223170000</t>
  </si>
  <si>
    <t>0900223170</t>
  </si>
  <si>
    <t>i6_00003140900223170100</t>
  </si>
  <si>
    <t>i6_00003140900223170120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</si>
  <si>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</si>
  <si>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</si>
  <si>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</si>
  <si>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</si>
  <si>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</si>
  <si>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</si>
  <si>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</si>
  <si>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i4_00004090600000000000</t>
  </si>
  <si>
    <t>0600000000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</si>
  <si>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</si>
  <si>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i4_00004090600100000000</t>
  </si>
  <si>
    <t>0600100000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</si>
  <si>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</si>
  <si>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i5_00004090600123040000</t>
  </si>
  <si>
    <t>0600123040</t>
  </si>
  <si>
    <t>i6_00004090600123040200</t>
  </si>
  <si>
    <t>i6_00004090600123040240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</si>
  <si>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</si>
  <si>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i5_00004090600171520000</t>
  </si>
  <si>
    <t>0600171520</t>
  </si>
  <si>
    <t>i6_00004090600171520200</t>
  </si>
  <si>
    <t>i6_00004090600171520240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</si>
  <si>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</si>
  <si>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i5_000040906001S1520000</t>
  </si>
  <si>
    <t>06001S1520</t>
  </si>
  <si>
    <t>i6_000040906001S1520200</t>
  </si>
  <si>
    <t>i6_000040906001S1520240</t>
  </si>
  <si>
    <t>Другие вопросы в области национальной экономики</t>
  </si>
  <si>
    <t>i3_00004120000000000000</t>
  </si>
  <si>
    <t>0412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</si>
  <si>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</si>
  <si>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i4_00004121200000000000</t>
  </si>
  <si>
    <t>1200000000</t>
  </si>
  <si>
    <t>Создание условий для устойчивого развития территории сельского поселения</t>
  </si>
  <si>
    <t>i4_00004121200100000000</t>
  </si>
  <si>
    <t>1200100000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</si>
  <si>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</si>
  <si>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i5_00004121200123190000</t>
  </si>
  <si>
    <t>1200123190</t>
  </si>
  <si>
    <t>i6_00004121200123190200</t>
  </si>
  <si>
    <t>i6_00004121200123190240</t>
  </si>
  <si>
    <t>Описание границ населенных пунктов в координатах характерных точек</t>
  </si>
  <si>
    <t>i5_00004121200123200000</t>
  </si>
  <si>
    <t>1200123200</t>
  </si>
  <si>
    <t>i6_00004121200123200200</t>
  </si>
  <si>
    <t>i6_00004121200123200240</t>
  </si>
  <si>
    <t>i4_00004129300000000000</t>
  </si>
  <si>
    <t>Приобретение права муниципальной собственности в Полавском сельском поселении</t>
  </si>
  <si>
    <t>i5_00004129300026080000</t>
  </si>
  <si>
    <t>9300026080</t>
  </si>
  <si>
    <t>i6_00004129300026080200</t>
  </si>
  <si>
    <t>i6_00004129300026080240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</si>
  <si>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</si>
  <si>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</si>
  <si>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</si>
  <si>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</si>
  <si>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</si>
  <si>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</si>
  <si>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i4_00005030400000000000</t>
  </si>
  <si>
    <t>Повышение уровня благоустройства Полавского сельского поселения</t>
  </si>
  <si>
    <t>i4_00005030400100000000</t>
  </si>
  <si>
    <t>0400100000</t>
  </si>
  <si>
    <t>Освещение улиц Полавского сельского поселения</t>
  </si>
  <si>
    <t>i5_00005030400123090000</t>
  </si>
  <si>
    <t>0400123090</t>
  </si>
  <si>
    <t>i6_00005030400123090200</t>
  </si>
  <si>
    <t>i6_00005030400123090240</t>
  </si>
  <si>
    <t>Реализация прочих мероприятий повышения уровня благоустройства Полавского сельского поселения</t>
  </si>
  <si>
    <t>i5_00005030400123100000</t>
  </si>
  <si>
    <t>0400123100</t>
  </si>
  <si>
    <t>i6_00005030400123100200</t>
  </si>
  <si>
    <t>i6_00005030400123100240</t>
  </si>
  <si>
    <t>Озеленение территории Полавского сельского поселения</t>
  </si>
  <si>
    <t>i5_00005030400123140000</t>
  </si>
  <si>
    <t>0400123140</t>
  </si>
  <si>
    <t>i6_00005030400123140200</t>
  </si>
  <si>
    <t>i6_00005030400123140240</t>
  </si>
  <si>
    <t>Содержание мест захоронений Полавского сельского поселения</t>
  </si>
  <si>
    <t>i5_00005030400123150000</t>
  </si>
  <si>
    <t>0400123150</t>
  </si>
  <si>
    <t>i6_00005030400123150200</t>
  </si>
  <si>
    <t>i6_00005030400123150240</t>
  </si>
  <si>
    <t>Поддержка проектов местных инициатив граждан сельского поселения</t>
  </si>
  <si>
    <t>i5_000050304001S2090000</t>
  </si>
  <si>
    <t>04001S2090</t>
  </si>
  <si>
    <t>i6_000050304001S2090200</t>
  </si>
  <si>
    <t>i6_000050304001S2090240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</si>
  <si>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</si>
  <si>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i4_00005030800000000000</t>
  </si>
  <si>
    <t>0800000000</t>
  </si>
  <si>
    <t>Повышение уровня комплексного обустройства населенных пунктов объектами социальной и инженерной инфраструктуры</t>
  </si>
  <si>
    <t>i4_00005030800100000000</t>
  </si>
  <si>
    <t>0800100000</t>
  </si>
  <si>
    <t>Грантовая поддержка местных инициатив граждан Полавского сельского поселения</t>
  </si>
  <si>
    <t>i5_000050308001N5764000</t>
  </si>
  <si>
    <t>08001N5764</t>
  </si>
  <si>
    <t>i6_000050308001N5764200</t>
  </si>
  <si>
    <t>i6_000050308001N5764240</t>
  </si>
  <si>
    <t>Софинансирование грантовой поддержки местных инициатив граждан Полавского сельского поселения</t>
  </si>
  <si>
    <t>i5_000050308001S5764000</t>
  </si>
  <si>
    <t>08001S5764</t>
  </si>
  <si>
    <t>i6_000050308001S5764200</t>
  </si>
  <si>
    <t>i6_000050308001S5764240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</si>
  <si>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</si>
  <si>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</si>
  <si>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</si>
  <si>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</si>
  <si>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</si>
  <si>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</si>
  <si>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i4_00007070300000000000</t>
  </si>
  <si>
    <t>i4_00007070330000000000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</si>
  <si>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</si>
  <si>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</si>
  <si>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i5_00007070330262040000</t>
  </si>
  <si>
    <t>0330262040</t>
  </si>
  <si>
    <t>i6_00007070330262040500</t>
  </si>
  <si>
    <t>Другие вопросы в области образования</t>
  </si>
  <si>
    <t>i3_00007090000000000000</t>
  </si>
  <si>
    <t>0709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</si>
  <si>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</si>
  <si>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i4_00007090100000000000</t>
  </si>
  <si>
    <t>0100000000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</si>
  <si>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</si>
  <si>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i4_00007090100100000000</t>
  </si>
  <si>
    <t>0100100000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</si>
  <si>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</si>
  <si>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i5_00007090100123020000</t>
  </si>
  <si>
    <t>0100123020</t>
  </si>
  <si>
    <t>i6_00007090100123020200</t>
  </si>
  <si>
    <t>i6_00007090100123020240</t>
  </si>
  <si>
    <t>i4_00007090200000000000</t>
  </si>
  <si>
    <t>i4_00007090200100000000</t>
  </si>
  <si>
    <t>i5_00007090200123010000</t>
  </si>
  <si>
    <t>i6_00007090200123010200</t>
  </si>
  <si>
    <t>i6_00007090200123010240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</si>
  <si>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</si>
  <si>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</si>
  <si>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</si>
  <si>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</si>
  <si>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</si>
  <si>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</si>
  <si>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i4_00008019300000000000</t>
  </si>
  <si>
    <t>Мероприятия в сфере культуры</t>
  </si>
  <si>
    <t>i5_00008019300026020000</t>
  </si>
  <si>
    <t>9300026020</t>
  </si>
  <si>
    <t>i6_00008019300026020200</t>
  </si>
  <si>
    <t>i6_00008019300026020240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</si>
  <si>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</si>
  <si>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</si>
  <si>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</si>
  <si>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</si>
  <si>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</si>
  <si>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</si>
  <si>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</si>
  <si>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</si>
  <si>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i5_00010019300026030000</t>
  </si>
  <si>
    <t>9300026030</t>
  </si>
  <si>
    <t>Социальное обеспечение и иные выплаты населению</t>
  </si>
  <si>
    <t>i6_00010019300026030300</t>
  </si>
  <si>
    <t>300</t>
  </si>
  <si>
    <t>Публичные нормативные социальные выплаты гражданам</t>
  </si>
  <si>
    <t>i6_00010019300026030310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</si>
  <si>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</si>
  <si>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</si>
  <si>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</si>
  <si>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</si>
  <si>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</si>
  <si>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</si>
  <si>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</si>
  <si>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</si>
  <si>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</si>
  <si>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i4_00011010300000000000</t>
  </si>
  <si>
    <t>i4_00011010330000000000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</si>
  <si>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</si>
  <si>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</si>
  <si>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i5_00011010330262050000</t>
  </si>
  <si>
    <t>0330262050</t>
  </si>
  <si>
    <t>i6_00011010330262050500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</si>
  <si>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</si>
  <si>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</si>
  <si>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</si>
  <si>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</si>
  <si>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</si>
  <si>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</si>
  <si>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</si>
  <si>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</si>
  <si>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</si>
  <si>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</si>
  <si>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</si>
  <si>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</si>
  <si>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</si>
  <si>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</si>
  <si>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</si>
  <si>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</si>
  <si>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</si>
  <si>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</si>
  <si>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</si>
  <si>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</si>
  <si>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</si>
  <si>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</si>
  <si>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</si>
  <si>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</si>
  <si>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</si>
  <si>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</si>
  <si>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</si>
  <si>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</si>
  <si>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</si>
  <si>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</si>
  <si>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</si>
  <si>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</si>
  <si>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</si>
  <si>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</si>
  <si>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</si>
  <si>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</si>
  <si>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</si>
  <si>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</si>
  <si>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</si>
  <si>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</si>
  <si>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</si>
  <si>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</si>
  <si>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</si>
  <si>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</si>
  <si>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</si>
  <si>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</si>
  <si>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</si>
  <si>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</si>
  <si>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</si>
  <si>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</si>
  <si>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</si>
  <si>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</si>
  <si>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</si>
  <si>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</si>
  <si>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</si>
  <si>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</si>
  <si>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</si>
  <si>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</si>
  <si>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</si>
  <si>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</si>
  <si>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</si>
  <si>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</si>
  <si>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</si>
  <si>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</si>
  <si>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</si>
  <si>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</si>
  <si>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</si>
  <si>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</si>
  <si>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</si>
  <si>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</si>
  <si>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</si>
  <si>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</si>
  <si>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</si>
  <si>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</si>
  <si>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</si>
  <si>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</si>
  <si>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</si>
  <si>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</si>
  <si>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</si>
  <si>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</si>
  <si>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</si>
  <si>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</si>
  <si>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</si>
  <si>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</si>
  <si>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</si>
  <si>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</si>
  <si>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</si>
  <si>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</si>
  <si>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</si>
  <si>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</si>
  <si>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</si>
  <si>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</si>
  <si>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</si>
  <si>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</si>
  <si>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</si>
  <si>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</si>
  <si>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</si>
  <si>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</si>
  <si>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</si>
  <si>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</si>
  <si>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</si>
  <si>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</si>
  <si>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</si>
  <si>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</si>
  <si>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</si>
  <si>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</si>
  <si>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</si>
  <si>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</si>
  <si>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</si>
  <si>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</si>
  <si>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</si>
  <si>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</si>
  <si>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</si>
  <si>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</si>
  <si>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</si>
  <si>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</si>
  <si>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</si>
  <si>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</si>
  <si>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</si>
  <si>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</si>
  <si>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</si>
  <si>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</si>
  <si>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</si>
  <si>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</si>
  <si>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</si>
  <si>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</si>
  <si>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</si>
  <si>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</si>
  <si>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</si>
  <si>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</si>
  <si>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</si>
  <si>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</si>
  <si>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</si>
  <si>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</si>
  <si>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</si>
  <si>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</si>
  <si>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</si>
  <si>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Петров С. М.</t>
  </si>
  <si>
    <t>Алексеева Н. А.</t>
  </si>
  <si>
    <t>"05"    марта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</si>
</sst>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0" applyNumberFormat="0" applyBorder="0" applyAlignment="0" applyProtection="0"/>
    <xf numFmtId="0" fontId="6" fillId="17" borderId="0" applyNumberFormat="0" applyBorder="0" applyAlignment="0" applyProtection="0"/>
    <xf numFmtId="0" fontId="6" fillId="4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10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1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2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0" borderId="0"/>
    <xf numFmtId="0" fontId="4" fillId="0" borderId="0"/>
    <xf numFmtId="0" fontId="5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5" fillId="6" borderId="12" applyNumberFormat="0" applyFont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11">
    <xf numFmtId="0" fontId="0" fillId="0" borderId="0" xfId="0"/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6" xfId="0" applyBorder="1" applyAlignment="1">
      <alignment horizontal="left"/>
    </xf>
    <xf numFmtId="0" fontId="0" fillId="0" borderId="16" xfId="0" applyBorder="1" applyAlignment="1"/>
    <xf numFmtId="49" fontId="0" fillId="0" borderId="16" xfId="0" applyNumberFormat="1" applyBorder="1"/>
    <xf numFmtId="0" fontId="0" fillId="0" borderId="16" xfId="0" applyBorder="1"/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49" fontId="3" fillId="0" borderId="19" xfId="0" applyNumberFormat="1" applyFont="1" applyBorder="1" applyAlignment="1">
      <alignment horizontal="center" wrapText="1"/>
    </xf>
    <xf numFmtId="49" fontId="3" fillId="0" borderId="20" xfId="0" applyNumberFormat="1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9" fontId="3" fillId="27" borderId="26" xfId="0" applyNumberFormat="1" applyFont="1" applyFill="1" applyBorder="1" applyAlignment="1">
      <alignment horizontal="center" wrapText="1"/>
    </xf>
    <xf numFmtId="49" fontId="3" fillId="27" borderId="27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27" borderId="28" xfId="0" applyFont="1" applyFill="1" applyBorder="1" applyAlignment="1">
      <alignment horizontal="left" wrapText="1"/>
    </xf>
    <xf numFmtId="0" fontId="3" fillId="27" borderId="29" xfId="0" applyFont="1" applyFill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9" fontId="3" fillId="27" borderId="19" xfId="0" applyNumberFormat="1" applyFont="1" applyFill="1" applyBorder="1" applyAlignment="1">
      <alignment horizontal="center" wrapText="1"/>
    </xf>
    <xf numFmtId="49" fontId="3" fillId="27" borderId="20" xfId="0" applyNumberFormat="1" applyFont="1" applyFill="1" applyBorder="1" applyAlignment="1">
      <alignment horizontal="center" wrapText="1"/>
    </xf>
    <xf numFmtId="4" fontId="2" fillId="28" borderId="34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3" fillId="27" borderId="41" xfId="0" applyFont="1" applyFill="1" applyBorder="1" applyAlignment="1">
      <alignment horizontal="left" wrapText="1"/>
    </xf>
    <xf numFmtId="0" fontId="3" fillId="27" borderId="42" xfId="0" applyFont="1" applyFill="1" applyBorder="1" applyAlignment="1">
      <alignment horizontal="left" wrapText="1"/>
    </xf>
    <xf numFmtId="0" fontId="3" fillId="27" borderId="32" xfId="0" applyFont="1" applyFill="1" applyBorder="1" applyAlignment="1">
      <alignment horizontal="left" wrapText="1"/>
    </xf>
    <xf numFmtId="0" fontId="3" fillId="27" borderId="43" xfId="0" applyFont="1" applyFill="1" applyBorder="1" applyAlignment="1">
      <alignment horizontal="left" wrapText="1"/>
    </xf>
    <xf numFmtId="0" fontId="3" fillId="27" borderId="44" xfId="0" applyFont="1" applyFill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49" fontId="3" fillId="0" borderId="19" xfId="0" applyNumberFormat="1" applyFont="1" applyBorder="1" applyAlignment="1" applyProtection="1">
      <alignment horizontal="center" wrapText="1"/>
      <protection locked="0"/>
    </xf>
    <xf numFmtId="0" fontId="3" fillId="0" borderId="45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6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0" fontId="0" fillId="31" borderId="0" xfId="0" applyFill="1"/>
    <xf numFmtId="0" fontId="3" fillId="0" borderId="43" xfId="0" applyFont="1" applyFill="1" applyBorder="1" applyAlignment="1">
      <alignment horizontal="left" wrapText="1"/>
    </xf>
    <xf numFmtId="0" fontId="3" fillId="0" borderId="51" xfId="0" applyFont="1" applyFill="1" applyBorder="1" applyAlignment="1">
      <alignment horizontal="left" wrapText="1"/>
    </xf>
    <xf numFmtId="0" fontId="3" fillId="28" borderId="45" xfId="0" applyFont="1" applyFill="1" applyBorder="1" applyAlignment="1">
      <alignment horizontal="left" wrapText="1"/>
    </xf>
    <xf numFmtId="49" fontId="3" fillId="28" borderId="19" xfId="0" applyNumberFormat="1" applyFont="1" applyFill="1" applyBorder="1" applyAlignment="1">
      <alignment horizontal="center" wrapText="1"/>
    </xf>
    <xf numFmtId="49" fontId="0" fillId="28" borderId="0" xfId="0" applyNumberFormat="1" applyFill="1"/>
    <xf numFmtId="0" fontId="0" fillId="28" borderId="0" xfId="0" applyFill="1"/>
    <xf numFmtId="0" fontId="3" fillId="28" borderId="43" xfId="0" applyFont="1" applyFill="1" applyBorder="1" applyAlignment="1">
      <alignment horizontal="left" wrapText="1"/>
    </xf>
    <xf numFmtId="49" fontId="3" fillId="28" borderId="20" xfId="0" applyNumberFormat="1" applyFont="1" applyFill="1" applyBorder="1" applyAlignment="1">
      <alignment horizontal="center" wrapText="1"/>
    </xf>
    <xf numFmtId="49" fontId="3" fillId="0" borderId="2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28" borderId="0" xfId="0" applyNumberFormat="1" applyFont="1" applyFill="1" applyBorder="1" applyAlignment="1">
      <alignment horizontal="right"/>
    </xf>
    <xf numFmtId="4" fontId="2" fillId="28" borderId="0" xfId="0" applyNumberFormat="1" applyFont="1" applyFill="1" applyBorder="1" applyAlignment="1">
      <alignment horizontal="center"/>
    </xf>
    <xf numFmtId="49" fontId="2" fillId="28" borderId="0" xfId="0" applyNumberFormat="1" applyFont="1" applyFill="1" applyBorder="1" applyAlignment="1">
      <alignment horizontal="right"/>
    </xf>
    <xf numFmtId="49" fontId="2" fillId="28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14" fontId="2" fillId="0" borderId="48" xfId="0" applyNumberFormat="1" applyFont="1" applyBorder="1" applyAlignment="1">
      <alignment horizontal="center"/>
    </xf>
    <xf numFmtId="0" fontId="3" fillId="33" borderId="45" xfId="0" applyFont="1" applyFill="1" applyBorder="1" applyAlignment="1">
      <alignment horizontal="left" wrapText="1"/>
    </xf>
    <xf numFmtId="49" fontId="3" fillId="33" borderId="19" xfId="0" applyNumberFormat="1" applyFont="1" applyFill="1" applyBorder="1" applyAlignment="1">
      <alignment horizontal="center" wrapText="1"/>
    </xf>
    <xf numFmtId="4" fontId="2" fillId="33" borderId="0" xfId="0" applyNumberFormat="1" applyFont="1" applyFill="1" applyBorder="1" applyAlignment="1">
      <alignment horizontal="right"/>
    </xf>
    <xf numFmtId="0" fontId="0" fillId="33" borderId="0" xfId="0" applyFill="1"/>
    <xf numFmtId="0" fontId="3" fillId="32" borderId="43" xfId="0" applyFont="1" applyFill="1" applyBorder="1" applyAlignment="1" applyProtection="1">
      <alignment horizontal="left" wrapText="1"/>
      <protection locked="0"/>
    </xf>
    <xf numFmtId="49" fontId="3" fillId="32" borderId="19" xfId="0" applyNumberFormat="1" applyFont="1" applyFill="1" applyBorder="1" applyAlignment="1" applyProtection="1">
      <alignment horizontal="center" wrapText="1"/>
      <protection locked="0"/>
    </xf>
    <xf numFmtId="4" fontId="2" fillId="33" borderId="0" xfId="0" applyNumberFormat="1" applyFont="1" applyFill="1" applyBorder="1" applyAlignment="1">
      <alignment horizontal="right" wrapText="1"/>
    </xf>
    <xf numFmtId="49" fontId="0" fillId="32" borderId="0" xfId="0" applyNumberFormat="1" applyFill="1" applyAlignment="1">
      <alignment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66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61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9" fillId="27" borderId="58" xfId="0" applyNumberFormat="1" applyFont="1" applyFill="1" applyBorder="1" applyAlignment="1">
      <alignment horizontal="center" wrapText="1"/>
    </xf>
    <xf numFmtId="49" fontId="29" fillId="27" borderId="59" xfId="0" applyNumberFormat="1" applyFont="1" applyFill="1" applyBorder="1" applyAlignment="1">
      <alignment horizontal="center" wrapText="1"/>
    </xf>
    <xf numFmtId="49" fontId="29" fillId="27" borderId="60" xfId="0" applyNumberFormat="1" applyFont="1" applyFill="1" applyBorder="1" applyAlignment="1">
      <alignment horizontal="center" wrapText="1"/>
    </xf>
    <xf numFmtId="4" fontId="29" fillId="29" borderId="17" xfId="0" applyNumberFormat="1" applyFont="1" applyFill="1" applyBorder="1" applyAlignment="1">
      <alignment horizontal="right"/>
    </xf>
    <xf numFmtId="4" fontId="29" fillId="29" borderId="53" xfId="0" applyNumberFormat="1" applyFont="1" applyFill="1" applyBorder="1" applyAlignment="1">
      <alignment horizontal="right"/>
    </xf>
    <xf numFmtId="49" fontId="29" fillId="27" borderId="52" xfId="0" applyNumberFormat="1" applyFont="1" applyFill="1" applyBorder="1" applyAlignment="1">
      <alignment horizontal="center" wrapText="1"/>
    </xf>
    <xf numFmtId="49" fontId="29" fillId="27" borderId="66" xfId="0" applyNumberFormat="1" applyFont="1" applyFill="1" applyBorder="1" applyAlignment="1">
      <alignment horizontal="center" wrapText="1"/>
    </xf>
    <xf numFmtId="49" fontId="29" fillId="27" borderId="38" xfId="0" applyNumberFormat="1" applyFont="1" applyFill="1" applyBorder="1" applyAlignment="1">
      <alignment horizontal="center" wrapText="1"/>
    </xf>
    <xf numFmtId="4" fontId="29" fillId="27" borderId="17" xfId="0" applyNumberFormat="1" applyFont="1" applyFill="1" applyBorder="1" applyAlignment="1">
      <alignment horizontal="right"/>
    </xf>
    <xf numFmtId="4" fontId="29" fillId="27" borderId="25" xfId="0" applyNumberFormat="1" applyFont="1" applyFill="1" applyBorder="1" applyAlignment="1">
      <alignment horizontal="right"/>
    </xf>
    <xf numFmtId="4" fontId="29" fillId="27" borderId="37" xfId="0" applyNumberFormat="1" applyFont="1" applyFill="1" applyBorder="1" applyAlignment="1">
      <alignment horizontal="right"/>
    </xf>
    <xf numFmtId="49" fontId="29" fillId="28" borderId="52" xfId="0" applyNumberFormat="1" applyFont="1" applyFill="1" applyBorder="1" applyAlignment="1">
      <alignment horizontal="center" wrapText="1"/>
    </xf>
    <xf numFmtId="49" fontId="29" fillId="28" borderId="65" xfId="0" applyNumberFormat="1" applyFont="1" applyFill="1" applyBorder="1" applyAlignment="1">
      <alignment horizontal="center" wrapText="1"/>
    </xf>
    <xf numFmtId="49" fontId="29" fillId="28" borderId="66" xfId="0" applyNumberFormat="1" applyFont="1" applyFill="1" applyBorder="1" applyAlignment="1">
      <alignment horizontal="center" wrapText="1"/>
    </xf>
    <xf numFmtId="49" fontId="29" fillId="28" borderId="38" xfId="0" applyNumberFormat="1" applyFont="1" applyFill="1" applyBorder="1" applyAlignment="1">
      <alignment horizontal="center" wrapText="1"/>
    </xf>
    <xf numFmtId="4" fontId="29" fillId="28" borderId="17" xfId="0" applyNumberFormat="1" applyFont="1" applyFill="1" applyBorder="1" applyAlignment="1">
      <alignment horizontal="right"/>
    </xf>
    <xf numFmtId="4" fontId="29" fillId="28" borderId="25" xfId="0" applyNumberFormat="1" applyFont="1" applyFill="1" applyBorder="1" applyAlignment="1">
      <alignment horizontal="right"/>
    </xf>
    <xf numFmtId="4" fontId="29" fillId="28" borderId="37" xfId="0" applyNumberFormat="1" applyFont="1" applyFill="1" applyBorder="1" applyAlignment="1">
      <alignment horizontal="right"/>
    </xf>
    <xf numFmtId="49" fontId="29" fillId="0" borderId="54" xfId="0" applyNumberFormat="1" applyFont="1" applyBorder="1" applyAlignment="1" applyProtection="1">
      <alignment horizontal="center" wrapText="1"/>
      <protection locked="0"/>
    </xf>
    <xf numFmtId="49" fontId="29" fillId="0" borderId="65" xfId="0" applyNumberFormat="1" applyFont="1" applyBorder="1" applyAlignment="1" applyProtection="1">
      <alignment horizontal="center" wrapText="1"/>
      <protection locked="0"/>
    </xf>
    <xf numFmtId="49" fontId="29" fillId="0" borderId="66" xfId="0" applyNumberFormat="1" applyFont="1" applyBorder="1" applyAlignment="1" applyProtection="1">
      <alignment horizontal="center" wrapText="1"/>
      <protection locked="0"/>
    </xf>
    <xf numFmtId="49" fontId="29" fillId="0" borderId="38" xfId="0" applyNumberFormat="1" applyFont="1" applyBorder="1" applyAlignment="1" applyProtection="1">
      <alignment horizontal="center" wrapText="1"/>
      <protection locked="0"/>
    </xf>
    <xf numFmtId="4" fontId="29" fillId="0" borderId="17" xfId="0" applyNumberFormat="1" applyFont="1" applyBorder="1" applyAlignment="1" applyProtection="1">
      <alignment horizontal="right" wrapText="1"/>
      <protection locked="0"/>
    </xf>
    <xf numFmtId="4" fontId="29" fillId="0" borderId="25" xfId="0" applyNumberFormat="1" applyFont="1" applyBorder="1" applyAlignment="1" applyProtection="1">
      <alignment horizontal="right" wrapText="1"/>
      <protection locked="0"/>
    </xf>
    <xf numFmtId="4" fontId="29" fillId="28" borderId="37" xfId="0" applyNumberFormat="1" applyFont="1" applyFill="1" applyBorder="1" applyAlignment="1">
      <alignment horizontal="right" wrapText="1"/>
    </xf>
    <xf numFmtId="4" fontId="29" fillId="27" borderId="38" xfId="0" applyNumberFormat="1" applyFont="1" applyFill="1" applyBorder="1" applyAlignment="1">
      <alignment horizontal="right"/>
    </xf>
    <xf numFmtId="4" fontId="29" fillId="27" borderId="39" xfId="0" applyNumberFormat="1" applyFont="1" applyFill="1" applyBorder="1" applyAlignment="1">
      <alignment horizontal="right"/>
    </xf>
    <xf numFmtId="4" fontId="29" fillId="27" borderId="40" xfId="0" applyNumberFormat="1" applyFont="1" applyFill="1" applyBorder="1" applyAlignment="1">
      <alignment horizontal="right"/>
    </xf>
    <xf numFmtId="49" fontId="29" fillId="28" borderId="56" xfId="0" applyNumberFormat="1" applyFont="1" applyFill="1" applyBorder="1" applyAlignment="1">
      <alignment horizontal="center" wrapText="1"/>
    </xf>
    <xf numFmtId="49" fontId="29" fillId="28" borderId="69" xfId="0" applyNumberFormat="1" applyFont="1" applyFill="1" applyBorder="1" applyAlignment="1">
      <alignment horizontal="center" wrapText="1"/>
    </xf>
    <xf numFmtId="49" fontId="29" fillId="28" borderId="38" xfId="0" applyNumberFormat="1" applyFont="1" applyFill="1" applyBorder="1" applyAlignment="1">
      <alignment horizontal="center" wrapText="1"/>
    </xf>
    <xf numFmtId="49" fontId="29" fillId="0" borderId="56" xfId="0" applyNumberFormat="1" applyFont="1" applyBorder="1" applyAlignment="1" applyProtection="1">
      <alignment horizontal="center" wrapText="1"/>
      <protection locked="0"/>
    </xf>
    <xf numFmtId="49" fontId="29" fillId="0" borderId="69" xfId="0" applyNumberFormat="1" applyFont="1" applyBorder="1" applyAlignment="1" applyProtection="1">
      <alignment horizontal="center" wrapText="1"/>
      <protection locked="0"/>
    </xf>
    <xf numFmtId="49" fontId="29" fillId="0" borderId="55" xfId="0" applyNumberFormat="1" applyFont="1" applyBorder="1" applyAlignment="1" applyProtection="1">
      <alignment horizontal="center" wrapText="1"/>
      <protection locked="0"/>
    </xf>
    <xf numFmtId="49" fontId="29" fillId="0" borderId="24" xfId="0" applyNumberFormat="1" applyFont="1" applyBorder="1" applyAlignment="1">
      <alignment horizontal="center"/>
    </xf>
    <xf numFmtId="4" fontId="29" fillId="0" borderId="24" xfId="0" applyNumberFormat="1" applyFont="1" applyBorder="1" applyAlignment="1">
      <alignment horizontal="right"/>
    </xf>
    <xf numFmtId="4" fontId="29" fillId="0" borderId="33" xfId="0" applyNumberFormat="1" applyFont="1" applyBorder="1" applyAlignment="1">
      <alignment horizontal="right"/>
    </xf>
    <xf numFmtId="4" fontId="29" fillId="28" borderId="35" xfId="0" applyNumberFormat="1" applyFont="1" applyFill="1" applyBorder="1" applyAlignment="1">
      <alignment horizontal="right"/>
    </xf>
    <xf numFmtId="49" fontId="29" fillId="0" borderId="0" xfId="0" applyNumberFormat="1" applyFont="1" applyBorder="1" applyAlignment="1">
      <alignment horizontal="center"/>
    </xf>
    <xf numFmtId="4" fontId="29" fillId="0" borderId="0" xfId="0" applyNumberFormat="1" applyFont="1" applyBorder="1" applyAlignment="1">
      <alignment horizontal="center"/>
    </xf>
    <xf numFmtId="49" fontId="29" fillId="27" borderId="70" xfId="0" applyNumberFormat="1" applyFont="1" applyFill="1" applyBorder="1" applyAlignment="1">
      <alignment horizontal="center"/>
    </xf>
    <xf numFmtId="49" fontId="29" fillId="27" borderId="71" xfId="0" applyNumberFormat="1" applyFont="1" applyFill="1" applyBorder="1" applyAlignment="1">
      <alignment horizontal="center"/>
    </xf>
    <xf numFmtId="49" fontId="29" fillId="27" borderId="36" xfId="0" applyNumberFormat="1" applyFont="1" applyFill="1" applyBorder="1" applyAlignment="1">
      <alignment horizontal="center"/>
    </xf>
    <xf numFmtId="4" fontId="29" fillId="30" borderId="36" xfId="0" applyNumberFormat="1" applyFont="1" applyFill="1" applyBorder="1" applyAlignment="1">
      <alignment horizontal="right"/>
    </xf>
    <xf numFmtId="49" fontId="29" fillId="27" borderId="50" xfId="0" applyNumberFormat="1" applyFont="1" applyFill="1" applyBorder="1" applyAlignment="1">
      <alignment horizontal="center"/>
    </xf>
    <xf numFmtId="4" fontId="29" fillId="30" borderId="17" xfId="0" applyNumberFormat="1" applyFont="1" applyFill="1" applyBorder="1" applyAlignment="1">
      <alignment horizontal="right"/>
    </xf>
    <xf numFmtId="4" fontId="29" fillId="30" borderId="53" xfId="0" applyNumberFormat="1" applyFont="1" applyFill="1" applyBorder="1" applyAlignment="1">
      <alignment horizontal="right"/>
    </xf>
    <xf numFmtId="49" fontId="29" fillId="27" borderId="61" xfId="0" applyNumberFormat="1" applyFont="1" applyFill="1" applyBorder="1" applyAlignment="1">
      <alignment horizontal="center" wrapText="1"/>
    </xf>
    <xf numFmtId="49" fontId="29" fillId="27" borderId="62" xfId="0" applyNumberFormat="1" applyFont="1" applyFill="1" applyBorder="1" applyAlignment="1">
      <alignment horizontal="center" wrapText="1"/>
    </xf>
    <xf numFmtId="49" fontId="29" fillId="27" borderId="63" xfId="0" applyNumberFormat="1" applyFont="1" applyFill="1" applyBorder="1" applyAlignment="1">
      <alignment horizontal="center" wrapText="1"/>
    </xf>
    <xf numFmtId="4" fontId="29" fillId="27" borderId="30" xfId="0" applyNumberFormat="1" applyFont="1" applyFill="1" applyBorder="1" applyAlignment="1">
      <alignment horizontal="center"/>
    </xf>
    <xf numFmtId="4" fontId="29" fillId="27" borderId="31" xfId="0" applyNumberFormat="1" applyFont="1" applyFill="1" applyBorder="1" applyAlignment="1">
      <alignment horizontal="center"/>
    </xf>
    <xf numFmtId="4" fontId="29" fillId="27" borderId="32" xfId="0" applyNumberFormat="1" applyFont="1" applyFill="1" applyBorder="1" applyAlignment="1">
      <alignment horizontal="center"/>
    </xf>
    <xf numFmtId="49" fontId="29" fillId="27" borderId="64" xfId="0" applyNumberFormat="1" applyFont="1" applyFill="1" applyBorder="1" applyAlignment="1">
      <alignment horizontal="center"/>
    </xf>
    <xf numFmtId="49" fontId="29" fillId="27" borderId="16" xfId="0" applyNumberFormat="1" applyFont="1" applyFill="1" applyBorder="1" applyAlignment="1">
      <alignment horizontal="center"/>
    </xf>
    <xf numFmtId="49" fontId="29" fillId="27" borderId="17" xfId="0" applyNumberFormat="1" applyFont="1" applyFill="1" applyBorder="1" applyAlignment="1">
      <alignment horizontal="center"/>
    </xf>
    <xf numFmtId="4" fontId="29" fillId="29" borderId="37" xfId="0" applyNumberFormat="1" applyFont="1" applyFill="1" applyBorder="1" applyAlignment="1">
      <alignment horizontal="right"/>
    </xf>
    <xf numFmtId="49" fontId="29" fillId="27" borderId="52" xfId="0" applyNumberFormat="1" applyFont="1" applyFill="1" applyBorder="1" applyAlignment="1">
      <alignment horizontal="center"/>
    </xf>
    <xf numFmtId="49" fontId="29" fillId="27" borderId="66" xfId="0" applyNumberFormat="1" applyFont="1" applyFill="1" applyBorder="1" applyAlignment="1">
      <alignment horizontal="center"/>
    </xf>
    <xf numFmtId="49" fontId="29" fillId="27" borderId="38" xfId="0" applyNumberFormat="1" applyFont="1" applyFill="1" applyBorder="1" applyAlignment="1">
      <alignment horizontal="center"/>
    </xf>
    <xf numFmtId="4" fontId="29" fillId="27" borderId="38" xfId="0" applyNumberFormat="1" applyFont="1" applyFill="1" applyBorder="1" applyAlignment="1">
      <alignment horizontal="center"/>
    </xf>
    <xf numFmtId="4" fontId="29" fillId="27" borderId="39" xfId="0" applyNumberFormat="1" applyFont="1" applyFill="1" applyBorder="1" applyAlignment="1">
      <alignment horizontal="center"/>
    </xf>
    <xf numFmtId="4" fontId="29" fillId="27" borderId="40" xfId="0" applyNumberFormat="1" applyFont="1" applyFill="1" applyBorder="1" applyAlignment="1">
      <alignment horizontal="center"/>
    </xf>
    <xf numFmtId="49" fontId="29" fillId="33" borderId="52" xfId="0" applyNumberFormat="1" applyFont="1" applyFill="1" applyBorder="1" applyAlignment="1">
      <alignment horizontal="center"/>
    </xf>
    <xf numFmtId="49" fontId="29" fillId="33" borderId="65" xfId="0" applyNumberFormat="1" applyFont="1" applyFill="1" applyBorder="1" applyAlignment="1">
      <alignment horizontal="center"/>
    </xf>
    <xf numFmtId="49" fontId="29" fillId="33" borderId="66" xfId="0" applyNumberFormat="1" applyFont="1" applyFill="1" applyBorder="1" applyAlignment="1">
      <alignment horizontal="center"/>
    </xf>
    <xf numFmtId="49" fontId="29" fillId="33" borderId="38" xfId="0" applyNumberFormat="1" applyFont="1" applyFill="1" applyBorder="1" applyAlignment="1">
      <alignment horizontal="center"/>
    </xf>
    <xf numFmtId="4" fontId="29" fillId="33" borderId="17" xfId="0" applyNumberFormat="1" applyFont="1" applyFill="1" applyBorder="1" applyAlignment="1">
      <alignment horizontal="right"/>
    </xf>
    <xf numFmtId="4" fontId="29" fillId="33" borderId="25" xfId="0" applyNumberFormat="1" applyFont="1" applyFill="1" applyBorder="1" applyAlignment="1">
      <alignment horizontal="right"/>
    </xf>
    <xf numFmtId="4" fontId="29" fillId="33" borderId="37" xfId="0" applyNumberFormat="1" applyFont="1" applyFill="1" applyBorder="1" applyAlignment="1">
      <alignment horizontal="right"/>
    </xf>
    <xf numFmtId="49" fontId="29" fillId="32" borderId="54" xfId="0" applyNumberFormat="1" applyFont="1" applyFill="1" applyBorder="1" applyAlignment="1" applyProtection="1">
      <alignment horizontal="center" wrapText="1"/>
      <protection locked="0"/>
    </xf>
    <xf numFmtId="49" fontId="29" fillId="32" borderId="66" xfId="0" applyNumberFormat="1" applyFont="1" applyFill="1" applyBorder="1" applyAlignment="1" applyProtection="1">
      <alignment horizontal="center" wrapText="1"/>
      <protection locked="0"/>
    </xf>
    <xf numFmtId="49" fontId="29" fillId="32" borderId="38" xfId="0" applyNumberFormat="1" applyFont="1" applyFill="1" applyBorder="1" applyAlignment="1" applyProtection="1">
      <alignment horizontal="center" wrapText="1"/>
      <protection locked="0"/>
    </xf>
    <xf numFmtId="4" fontId="29" fillId="32" borderId="17" xfId="0" applyNumberFormat="1" applyFont="1" applyFill="1" applyBorder="1" applyAlignment="1" applyProtection="1">
      <alignment horizontal="right" wrapText="1"/>
      <protection locked="0"/>
    </xf>
    <xf numFmtId="4" fontId="29" fillId="32" borderId="25" xfId="0" applyNumberFormat="1" applyFont="1" applyFill="1" applyBorder="1" applyAlignment="1" applyProtection="1">
      <alignment horizontal="right" wrapText="1"/>
      <protection locked="0"/>
    </xf>
    <xf numFmtId="4" fontId="29" fillId="33" borderId="37" xfId="0" applyNumberFormat="1" applyFont="1" applyFill="1" applyBorder="1" applyAlignment="1">
      <alignment horizontal="right" wrapText="1"/>
    </xf>
    <xf numFmtId="49" fontId="29" fillId="0" borderId="17" xfId="0" applyNumberFormat="1" applyFont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0" borderId="25" xfId="0" applyNumberFormat="1" applyFont="1" applyBorder="1" applyAlignment="1">
      <alignment horizontal="center"/>
    </xf>
    <xf numFmtId="4" fontId="29" fillId="28" borderId="37" xfId="0" applyNumberFormat="1" applyFont="1" applyFill="1" applyBorder="1" applyAlignment="1">
      <alignment horizontal="center"/>
    </xf>
    <xf numFmtId="4" fontId="29" fillId="29" borderId="40" xfId="0" applyNumberFormat="1" applyFont="1" applyFill="1" applyBorder="1" applyAlignment="1">
      <alignment horizontal="right"/>
    </xf>
    <xf numFmtId="49" fontId="29" fillId="29" borderId="52" xfId="0" applyNumberFormat="1" applyFont="1" applyFill="1" applyBorder="1" applyAlignment="1">
      <alignment horizontal="center"/>
    </xf>
    <xf numFmtId="49" fontId="29" fillId="29" borderId="66" xfId="0" applyNumberFormat="1" applyFont="1" applyFill="1" applyBorder="1" applyAlignment="1">
      <alignment horizontal="center"/>
    </xf>
    <xf numFmtId="49" fontId="29" fillId="29" borderId="38" xfId="0" applyNumberFormat="1" applyFont="1" applyFill="1" applyBorder="1" applyAlignment="1">
      <alignment horizontal="center"/>
    </xf>
    <xf numFmtId="4" fontId="29" fillId="29" borderId="40" xfId="0" applyNumberFormat="1" applyFont="1" applyFill="1" applyBorder="1" applyAlignment="1" applyProtection="1">
      <alignment horizontal="right"/>
    </xf>
    <xf numFmtId="49" fontId="29" fillId="28" borderId="52" xfId="0" applyNumberFormat="1" applyFont="1" applyFill="1" applyBorder="1" applyAlignment="1">
      <alignment horizontal="center"/>
    </xf>
    <xf numFmtId="49" fontId="29" fillId="28" borderId="65" xfId="0" applyNumberFormat="1" applyFont="1" applyFill="1" applyBorder="1" applyAlignment="1">
      <alignment horizontal="center"/>
    </xf>
    <xf numFmtId="49" fontId="29" fillId="28" borderId="66" xfId="0" applyNumberFormat="1" applyFont="1" applyFill="1" applyBorder="1" applyAlignment="1">
      <alignment horizontal="center"/>
    </xf>
    <xf numFmtId="49" fontId="29" fillId="28" borderId="38" xfId="0" applyNumberFormat="1" applyFont="1" applyFill="1" applyBorder="1" applyAlignment="1">
      <alignment horizontal="center"/>
    </xf>
    <xf numFmtId="4" fontId="29" fillId="27" borderId="37" xfId="0" applyNumberFormat="1" applyFont="1" applyFill="1" applyBorder="1" applyAlignment="1" applyProtection="1">
      <alignment horizontal="center"/>
    </xf>
    <xf numFmtId="49" fontId="29" fillId="0" borderId="54" xfId="0" applyNumberFormat="1" applyFont="1" applyBorder="1" applyAlignment="1" applyProtection="1">
      <alignment horizontal="center"/>
      <protection locked="0"/>
    </xf>
    <xf numFmtId="49" fontId="29" fillId="0" borderId="66" xfId="0" applyNumberFormat="1" applyFont="1" applyBorder="1" applyAlignment="1" applyProtection="1">
      <alignment horizontal="center"/>
      <protection locked="0"/>
    </xf>
    <xf numFmtId="49" fontId="29" fillId="0" borderId="38" xfId="0" applyNumberFormat="1" applyFont="1" applyBorder="1" applyAlignment="1" applyProtection="1">
      <alignment horizontal="center"/>
      <protection locked="0"/>
    </xf>
    <xf numFmtId="4" fontId="29" fillId="0" borderId="17" xfId="0" applyNumberFormat="1" applyFont="1" applyBorder="1" applyAlignment="1" applyProtection="1">
      <alignment horizontal="right"/>
      <protection locked="0"/>
    </xf>
    <xf numFmtId="0" fontId="29" fillId="27" borderId="37" xfId="0" applyNumberFormat="1" applyFont="1" applyFill="1" applyBorder="1" applyAlignment="1">
      <alignment horizontal="center"/>
    </xf>
    <xf numFmtId="4" fontId="29" fillId="0" borderId="38" xfId="0" applyNumberFormat="1" applyFont="1" applyBorder="1" applyAlignment="1" applyProtection="1">
      <alignment horizontal="right"/>
      <protection locked="0"/>
    </xf>
    <xf numFmtId="49" fontId="29" fillId="27" borderId="40" xfId="0" applyNumberFormat="1" applyFont="1" applyFill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</cellXfs>
  <cellStyles count="107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1 2 2" xfId="39"/>
    <cellStyle name="Акцент2" xfId="40" builtinId="33" customBuiltin="1"/>
    <cellStyle name="Акцент2 2" xfId="41"/>
    <cellStyle name="Акцент2 2 2" xfId="42"/>
    <cellStyle name="Акцент3" xfId="43" builtinId="37" customBuiltin="1"/>
    <cellStyle name="Акцент3 2" xfId="44"/>
    <cellStyle name="Акцент3 2 2" xfId="45"/>
    <cellStyle name="Акцент4" xfId="46" builtinId="41" customBuiltin="1"/>
    <cellStyle name="Акцент4 2" xfId="47"/>
    <cellStyle name="Акцент4 2 2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2 2" xfId="53"/>
    <cellStyle name="Ввод " xfId="54" builtinId="20" customBuiltin="1"/>
    <cellStyle name="Ввод  2" xfId="55"/>
    <cellStyle name="Ввод  2 2" xfId="56"/>
    <cellStyle name="Вывод" xfId="57" builtinId="21" customBuiltin="1"/>
    <cellStyle name="Вывод 2" xfId="58"/>
    <cellStyle name="Вывод 2 2" xfId="59"/>
    <cellStyle name="Вычисление" xfId="60" builtinId="22" customBuiltin="1"/>
    <cellStyle name="Вычисление 2" xfId="61"/>
    <cellStyle name="Вычисление 2 2" xfId="62"/>
    <cellStyle name="Заголовок 1" xfId="63" builtinId="16" customBuiltin="1"/>
    <cellStyle name="Заголовок 1 2" xfId="64"/>
    <cellStyle name="Заголовок 1 2 2" xfId="65"/>
    <cellStyle name="Заголовок 2" xfId="66" builtinId="17" customBuiltin="1"/>
    <cellStyle name="Заголовок 2 2" xfId="67"/>
    <cellStyle name="Заголовок 2 2 2" xfId="68"/>
    <cellStyle name="Заголовок 3" xfId="69" builtinId="18" customBuiltin="1"/>
    <cellStyle name="Заголовок 3 2" xfId="70"/>
    <cellStyle name="Заголовок 3 2 2" xfId="71"/>
    <cellStyle name="Заголовок 4" xfId="72" builtinId="19" customBuiltin="1"/>
    <cellStyle name="Заголовок 4 2" xfId="73"/>
    <cellStyle name="Заголовок 4 2 2" xfId="74"/>
    <cellStyle name="Итог" xfId="75" builtinId="25" customBuiltin="1"/>
    <cellStyle name="Итог 2" xfId="76"/>
    <cellStyle name="Итог 2 2" xfId="77"/>
    <cellStyle name="Контрольная ячейка" xfId="78" builtinId="23" customBuiltin="1"/>
    <cellStyle name="Контрольная ячейка 2" xfId="79"/>
    <cellStyle name="Название" xfId="80" builtinId="15" customBuiltin="1"/>
    <cellStyle name="Название 2" xfId="81"/>
    <cellStyle name="Название 2 2" xfId="82"/>
    <cellStyle name="Нейтральный" xfId="83" builtinId="28" customBuiltin="1"/>
    <cellStyle name="Нейтральный 2" xfId="84"/>
    <cellStyle name="Нейтральный 2 2" xfId="85"/>
    <cellStyle name="Обычный" xfId="0" builtinId="0"/>
    <cellStyle name="Обычный 2" xfId="86"/>
    <cellStyle name="Обычный 2 2" xfId="87"/>
    <cellStyle name="Обычный 2 3" xfId="88"/>
    <cellStyle name="Плохой" xfId="89" builtinId="27" customBuiltin="1"/>
    <cellStyle name="Плохой 2" xfId="90"/>
    <cellStyle name="Плохой 2 2" xfId="91"/>
    <cellStyle name="Пояснение" xfId="92" builtinId="53" customBuiltin="1"/>
    <cellStyle name="Пояснение 2" xfId="93"/>
    <cellStyle name="Примечание" xfId="94" builtinId="10" customBuiltin="1"/>
    <cellStyle name="Примечание 2" xfId="95"/>
    <cellStyle name="Примечание 2 2" xfId="96"/>
    <cellStyle name="Примечание 3" xfId="97"/>
    <cellStyle name="Связанная ячейка" xfId="98" builtinId="24" customBuiltin="1"/>
    <cellStyle name="Связанная ячейка 2" xfId="99"/>
    <cellStyle name="Связанная ячейка 2 2" xfId="100"/>
    <cellStyle name="Текст предупреждения" xfId="101" builtinId="11" customBuiltin="1"/>
    <cellStyle name="Текст предупреждения 2" xfId="102"/>
    <cellStyle name="Текст предупреждения 2 2" xfId="103"/>
    <cellStyle name="Хороший" xfId="104" builtinId="26" customBuiltin="1"/>
    <cellStyle name="Хороший 2" xfId="105"/>
    <cellStyle name="Хороший 2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356"/>
  <sheetViews>
    <sheetView tabSelected="1" topLeftCell="A302" workbookViewId="0">
      <selection activeCell="Q333" sqref="Q333"/>
    </sheetView>
  </sheetViews>
  <sheetFormatPr defaultRowHeight="12.75" x14ac:dyDescent="0.2"/>
  <cols>
    <col min="1" max="1" width="45.7109375" customWidth="1"/>
    <col min="2" max="2" width="5.28515625" customWidth="1"/>
    <col min="3" max="3" width="5" customWidth="1"/>
    <col min="4" max="4" width="6.42578125" customWidth="1"/>
    <col min="5" max="5" width="9.42578125" customWidth="1"/>
    <col min="6" max="6" width="5.140625" customWidth="1"/>
    <col min="7" max="7" width="4.85546875" customWidth="1"/>
    <col min="8" max="8" width="16.42578125" customWidth="1"/>
    <col min="9" max="9" width="15" customWidth="1"/>
    <col min="10" max="10" width="15.855468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95" t="s">
        <v>35</v>
      </c>
      <c r="B1" s="95"/>
      <c r="C1" s="95"/>
      <c r="D1" s="95"/>
      <c r="E1" s="95"/>
      <c r="F1" s="95"/>
      <c r="G1" s="95"/>
      <c r="H1" s="95"/>
      <c r="I1" s="96"/>
      <c r="J1" s="1" t="s">
        <v>3</v>
      </c>
      <c r="K1" s="21" t="s">
        <v>62</v>
      </c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56" t="s">
        <v>19</v>
      </c>
      <c r="K2" s="21" t="s">
        <v>65</v>
      </c>
      <c r="L2" s="4"/>
    </row>
    <row r="3" spans="1:12" x14ac:dyDescent="0.2">
      <c r="A3" s="30" t="s">
        <v>49</v>
      </c>
      <c r="B3" s="99" t="s">
        <v>59</v>
      </c>
      <c r="C3" s="99"/>
      <c r="D3" s="99"/>
      <c r="E3" s="21"/>
      <c r="F3" s="21"/>
      <c r="G3" s="100"/>
      <c r="H3" s="100"/>
      <c r="I3" s="30" t="s">
        <v>22</v>
      </c>
      <c r="J3" s="80">
        <v>44621</v>
      </c>
      <c r="K3" s="21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1" t="s">
        <v>21</v>
      </c>
      <c r="J4" s="57" t="s">
        <v>60</v>
      </c>
      <c r="K4" s="21" t="s">
        <v>66</v>
      </c>
      <c r="L4" s="4"/>
    </row>
    <row r="5" spans="1:12" x14ac:dyDescent="0.2">
      <c r="A5" s="3" t="s">
        <v>36</v>
      </c>
      <c r="B5" s="97" t="s">
        <v>61</v>
      </c>
      <c r="C5" s="97"/>
      <c r="D5" s="97"/>
      <c r="E5" s="97"/>
      <c r="F5" s="97"/>
      <c r="G5" s="97"/>
      <c r="H5" s="97"/>
      <c r="I5" s="31" t="s">
        <v>30</v>
      </c>
      <c r="J5" s="58" t="s">
        <v>62</v>
      </c>
      <c r="K5" s="21"/>
      <c r="L5" s="4"/>
    </row>
    <row r="6" spans="1:12" x14ac:dyDescent="0.2">
      <c r="A6" s="3" t="s">
        <v>37</v>
      </c>
      <c r="B6" s="98" t="s">
        <v>58</v>
      </c>
      <c r="C6" s="98"/>
      <c r="D6" s="98"/>
      <c r="E6" s="98"/>
      <c r="F6" s="98"/>
      <c r="G6" s="98"/>
      <c r="H6" s="98"/>
      <c r="I6" s="31" t="s">
        <v>56</v>
      </c>
      <c r="J6" s="58" t="s">
        <v>67</v>
      </c>
      <c r="K6" s="21" t="s">
        <v>65</v>
      </c>
      <c r="L6" s="4"/>
    </row>
    <row r="7" spans="1:12" x14ac:dyDescent="0.2">
      <c r="A7" s="7" t="s">
        <v>57</v>
      </c>
      <c r="B7" s="3"/>
      <c r="C7" s="3"/>
      <c r="D7" s="3"/>
      <c r="E7" s="3"/>
      <c r="F7" s="3"/>
      <c r="G7" s="3"/>
      <c r="H7" s="6"/>
      <c r="I7" s="31"/>
      <c r="J7" s="58"/>
      <c r="K7" s="21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59" t="s">
        <v>0</v>
      </c>
      <c r="K8" s="21" t="s">
        <v>63</v>
      </c>
    </row>
    <row r="9" spans="1:12" ht="15" x14ac:dyDescent="0.25">
      <c r="A9" s="94" t="s">
        <v>29</v>
      </c>
      <c r="B9" s="94"/>
      <c r="C9" s="94"/>
      <c r="D9" s="94"/>
      <c r="E9" s="94"/>
      <c r="F9" s="94"/>
      <c r="G9" s="94"/>
      <c r="H9" s="94"/>
      <c r="I9" s="94"/>
      <c r="J9" s="94"/>
      <c r="K9" s="78" t="s">
        <v>64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79"/>
    </row>
    <row r="11" spans="1:12" ht="12.75" customHeight="1" x14ac:dyDescent="0.2">
      <c r="A11" s="89" t="s">
        <v>38</v>
      </c>
      <c r="B11" s="89" t="s">
        <v>39</v>
      </c>
      <c r="C11" s="101" t="s">
        <v>40</v>
      </c>
      <c r="D11" s="102"/>
      <c r="E11" s="102"/>
      <c r="F11" s="102"/>
      <c r="G11" s="103"/>
      <c r="H11" s="89" t="s">
        <v>41</v>
      </c>
      <c r="I11" s="89" t="s">
        <v>23</v>
      </c>
      <c r="J11" s="89" t="s">
        <v>42</v>
      </c>
      <c r="K11" s="71"/>
    </row>
    <row r="12" spans="1:12" x14ac:dyDescent="0.2">
      <c r="A12" s="90"/>
      <c r="B12" s="90"/>
      <c r="C12" s="104"/>
      <c r="D12" s="105"/>
      <c r="E12" s="105"/>
      <c r="F12" s="105"/>
      <c r="G12" s="106"/>
      <c r="H12" s="90"/>
      <c r="I12" s="90"/>
      <c r="J12" s="90"/>
      <c r="K12" s="71"/>
    </row>
    <row r="13" spans="1:12" x14ac:dyDescent="0.2">
      <c r="A13" s="91"/>
      <c r="B13" s="91"/>
      <c r="C13" s="107"/>
      <c r="D13" s="108"/>
      <c r="E13" s="108"/>
      <c r="F13" s="108"/>
      <c r="G13" s="109"/>
      <c r="H13" s="91"/>
      <c r="I13" s="91"/>
      <c r="J13" s="91"/>
      <c r="K13" s="71"/>
    </row>
    <row r="14" spans="1:12" ht="13.5" thickBot="1" x14ac:dyDescent="0.25">
      <c r="A14" s="45">
        <v>1</v>
      </c>
      <c r="B14" s="12">
        <v>2</v>
      </c>
      <c r="C14" s="110">
        <v>3</v>
      </c>
      <c r="D14" s="111"/>
      <c r="E14" s="111"/>
      <c r="F14" s="111"/>
      <c r="G14" s="112"/>
      <c r="H14" s="13" t="s">
        <v>2</v>
      </c>
      <c r="I14" s="13" t="s">
        <v>25</v>
      </c>
      <c r="J14" s="13" t="s">
        <v>26</v>
      </c>
      <c r="K14" s="72"/>
    </row>
    <row r="15" spans="1:12" ht="15" x14ac:dyDescent="0.2">
      <c r="A15" s="46" t="s">
        <v>28</v>
      </c>
      <c r="B15" s="34" t="s">
        <v>6</v>
      </c>
      <c r="C15" s="113" t="s">
        <v>17</v>
      </c>
      <c r="D15" s="114"/>
      <c r="E15" s="114"/>
      <c r="F15" s="114"/>
      <c r="G15" s="115"/>
      <c r="H15" s="116">
        <v>13597540</v>
      </c>
      <c r="I15" s="116">
        <v>1380783.59</v>
      </c>
      <c r="J15" s="117">
        <v>12216756.720000001</v>
      </c>
    </row>
    <row r="16" spans="1:12" ht="15" x14ac:dyDescent="0.2">
      <c r="A16" s="47" t="s">
        <v>4</v>
      </c>
      <c r="B16" s="41"/>
      <c r="C16" s="118"/>
      <c r="D16" s="119"/>
      <c r="E16" s="119"/>
      <c r="F16" s="119"/>
      <c r="G16" s="120"/>
      <c r="H16" s="121"/>
      <c r="I16" s="122"/>
      <c r="J16" s="123"/>
    </row>
    <row r="17" spans="1:12" s="55" customFormat="1" ht="15" x14ac:dyDescent="0.2">
      <c r="A17" s="63" t="s">
        <v>479</v>
      </c>
      <c r="B17" s="64" t="s">
        <v>6</v>
      </c>
      <c r="C17" s="124" t="s">
        <v>69</v>
      </c>
      <c r="D17" s="125" t="s">
        <v>480</v>
      </c>
      <c r="E17" s="126"/>
      <c r="F17" s="126"/>
      <c r="G17" s="127"/>
      <c r="H17" s="128">
        <v>3270040</v>
      </c>
      <c r="I17" s="129">
        <v>209121.59</v>
      </c>
      <c r="J17" s="130">
        <v>3060918.72</v>
      </c>
      <c r="K17" s="75" t="str">
        <f t="shared" ref="K17:K48" si="0">C17 &amp; D17 &amp; G17</f>
        <v>00010000000000000000</v>
      </c>
      <c r="L17" s="65" t="s">
        <v>449</v>
      </c>
    </row>
    <row r="18" spans="1:12" s="55" customFormat="1" ht="15" x14ac:dyDescent="0.2">
      <c r="A18" s="63" t="s">
        <v>481</v>
      </c>
      <c r="B18" s="64" t="s">
        <v>6</v>
      </c>
      <c r="C18" s="124" t="s">
        <v>69</v>
      </c>
      <c r="D18" s="125" t="s">
        <v>482</v>
      </c>
      <c r="E18" s="126"/>
      <c r="F18" s="126"/>
      <c r="G18" s="127"/>
      <c r="H18" s="128">
        <v>176500</v>
      </c>
      <c r="I18" s="129">
        <v>22503.34</v>
      </c>
      <c r="J18" s="130">
        <v>153996.97</v>
      </c>
      <c r="K18" s="75" t="str">
        <f t="shared" si="0"/>
        <v>00010100000000000000</v>
      </c>
      <c r="L18" s="65" t="s">
        <v>483</v>
      </c>
    </row>
    <row r="19" spans="1:12" s="55" customFormat="1" ht="15" x14ac:dyDescent="0.2">
      <c r="A19" s="63" t="s">
        <v>484</v>
      </c>
      <c r="B19" s="64" t="s">
        <v>6</v>
      </c>
      <c r="C19" s="124" t="s">
        <v>69</v>
      </c>
      <c r="D19" s="125" t="s">
        <v>485</v>
      </c>
      <c r="E19" s="126"/>
      <c r="F19" s="126"/>
      <c r="G19" s="127"/>
      <c r="H19" s="128">
        <v>176500</v>
      </c>
      <c r="I19" s="129">
        <v>22503.34</v>
      </c>
      <c r="J19" s="130">
        <v>153996.97</v>
      </c>
      <c r="K19" s="75" t="str">
        <f t="shared" si="0"/>
        <v>00010102000010000110</v>
      </c>
      <c r="L19" s="65" t="s">
        <v>486</v>
      </c>
    </row>
    <row r="20" spans="1:12" s="55" customFormat="1" ht="56.25" x14ac:dyDescent="0.2">
      <c r="A20" s="53" t="s">
        <v>487</v>
      </c>
      <c r="B20" s="52" t="s">
        <v>6</v>
      </c>
      <c r="C20" s="131" t="s">
        <v>69</v>
      </c>
      <c r="D20" s="132" t="s">
        <v>488</v>
      </c>
      <c r="E20" s="133"/>
      <c r="F20" s="133"/>
      <c r="G20" s="134"/>
      <c r="H20" s="135">
        <v>176500</v>
      </c>
      <c r="I20" s="136">
        <v>22503.03</v>
      </c>
      <c r="J20" s="137">
        <f>IF(IF(H20="",0,H20)=0,0,(IF(H20&gt;0,IF(I20&gt;H20,0,H20-I20),IF(I20&gt;H20,H20-I20,0))))</f>
        <v>153996.97</v>
      </c>
      <c r="K20" s="76" t="str">
        <f t="shared" si="0"/>
        <v>00010102010010000110</v>
      </c>
      <c r="L20" s="54" t="str">
        <f>C20 &amp; D20 &amp; G20</f>
        <v>00010102010010000110</v>
      </c>
    </row>
    <row r="21" spans="1:12" s="55" customFormat="1" ht="90" x14ac:dyDescent="0.2">
      <c r="A21" s="53" t="s">
        <v>489</v>
      </c>
      <c r="B21" s="52" t="s">
        <v>6</v>
      </c>
      <c r="C21" s="131" t="s">
        <v>69</v>
      </c>
      <c r="D21" s="132" t="s">
        <v>490</v>
      </c>
      <c r="E21" s="133"/>
      <c r="F21" s="133"/>
      <c r="G21" s="134"/>
      <c r="H21" s="135">
        <v>0</v>
      </c>
      <c r="I21" s="136">
        <v>0.31</v>
      </c>
      <c r="J21" s="137">
        <f>IF(IF(H21="",0,H21)=0,0,(IF(H21&gt;0,IF(I21&gt;H21,0,H21-I21),IF(I21&gt;H21,H21-I21,0))))</f>
        <v>0</v>
      </c>
      <c r="K21" s="76" t="str">
        <f t="shared" si="0"/>
        <v>00010102020010000110</v>
      </c>
      <c r="L21" s="54" t="str">
        <f>C21 &amp; D21 &amp; G21</f>
        <v>00010102020010000110</v>
      </c>
    </row>
    <row r="22" spans="1:12" s="55" customFormat="1" ht="22.5" x14ac:dyDescent="0.2">
      <c r="A22" s="63" t="s">
        <v>491</v>
      </c>
      <c r="B22" s="64" t="s">
        <v>6</v>
      </c>
      <c r="C22" s="124" t="s">
        <v>69</v>
      </c>
      <c r="D22" s="125" t="s">
        <v>492</v>
      </c>
      <c r="E22" s="126"/>
      <c r="F22" s="126"/>
      <c r="G22" s="127"/>
      <c r="H22" s="128">
        <v>1466940</v>
      </c>
      <c r="I22" s="129">
        <v>137397.1</v>
      </c>
      <c r="J22" s="130">
        <v>1329542.8999999999</v>
      </c>
      <c r="K22" s="75" t="str">
        <f t="shared" si="0"/>
        <v>00010300000000000000</v>
      </c>
      <c r="L22" s="65" t="s">
        <v>493</v>
      </c>
    </row>
    <row r="23" spans="1:12" s="55" customFormat="1" ht="22.5" x14ac:dyDescent="0.2">
      <c r="A23" s="63" t="s">
        <v>494</v>
      </c>
      <c r="B23" s="64" t="s">
        <v>6</v>
      </c>
      <c r="C23" s="124" t="s">
        <v>69</v>
      </c>
      <c r="D23" s="125" t="s">
        <v>495</v>
      </c>
      <c r="E23" s="126"/>
      <c r="F23" s="126"/>
      <c r="G23" s="127"/>
      <c r="H23" s="128">
        <v>1466940</v>
      </c>
      <c r="I23" s="129">
        <v>137397.1</v>
      </c>
      <c r="J23" s="130">
        <v>1329542.8999999999</v>
      </c>
      <c r="K23" s="75" t="str">
        <f t="shared" si="0"/>
        <v>00010302000010000110</v>
      </c>
      <c r="L23" s="65" t="s">
        <v>496</v>
      </c>
    </row>
    <row r="24" spans="1:12" s="55" customFormat="1" ht="56.25" x14ac:dyDescent="0.2">
      <c r="A24" s="63" t="s">
        <v>497</v>
      </c>
      <c r="B24" s="64" t="s">
        <v>6</v>
      </c>
      <c r="C24" s="124" t="s">
        <v>69</v>
      </c>
      <c r="D24" s="125" t="s">
        <v>498</v>
      </c>
      <c r="E24" s="126"/>
      <c r="F24" s="126"/>
      <c r="G24" s="127"/>
      <c r="H24" s="128">
        <v>663270</v>
      </c>
      <c r="I24" s="129">
        <v>64293.08</v>
      </c>
      <c r="J24" s="130">
        <v>598976.92000000004</v>
      </c>
      <c r="K24" s="75" t="str">
        <f t="shared" si="0"/>
        <v>00010302230010000110</v>
      </c>
      <c r="L24" s="65" t="s">
        <v>499</v>
      </c>
    </row>
    <row r="25" spans="1:12" s="55" customFormat="1" ht="90" x14ac:dyDescent="0.2">
      <c r="A25" s="53" t="s">
        <v>500</v>
      </c>
      <c r="B25" s="52" t="s">
        <v>6</v>
      </c>
      <c r="C25" s="131" t="s">
        <v>69</v>
      </c>
      <c r="D25" s="132" t="s">
        <v>501</v>
      </c>
      <c r="E25" s="133"/>
      <c r="F25" s="133"/>
      <c r="G25" s="134"/>
      <c r="H25" s="135">
        <v>663270</v>
      </c>
      <c r="I25" s="136">
        <v>64293.08</v>
      </c>
      <c r="J25" s="137">
        <f>IF(IF(H25="",0,H25)=0,0,(IF(H25&gt;0,IF(I25&gt;H25,0,H25-I25),IF(I25&gt;H25,H25-I25,0))))</f>
        <v>598976.92000000004</v>
      </c>
      <c r="K25" s="76" t="str">
        <f t="shared" si="0"/>
        <v>00010302231010000110</v>
      </c>
      <c r="L25" s="54" t="str">
        <f>C25 &amp; D25 &amp; G25</f>
        <v>00010302231010000110</v>
      </c>
    </row>
    <row r="26" spans="1:12" s="55" customFormat="1" ht="78.75" x14ac:dyDescent="0.2">
      <c r="A26" s="63" t="s">
        <v>502</v>
      </c>
      <c r="B26" s="64" t="s">
        <v>6</v>
      </c>
      <c r="C26" s="124" t="s">
        <v>69</v>
      </c>
      <c r="D26" s="125" t="s">
        <v>503</v>
      </c>
      <c r="E26" s="126"/>
      <c r="F26" s="126"/>
      <c r="G26" s="127"/>
      <c r="H26" s="128">
        <v>3690</v>
      </c>
      <c r="I26" s="129">
        <v>440.74</v>
      </c>
      <c r="J26" s="130">
        <v>3249.26</v>
      </c>
      <c r="K26" s="75" t="str">
        <f t="shared" si="0"/>
        <v>00010302240010000110</v>
      </c>
      <c r="L26" s="65" t="s">
        <v>504</v>
      </c>
    </row>
    <row r="27" spans="1:12" s="55" customFormat="1" ht="101.25" x14ac:dyDescent="0.2">
      <c r="A27" s="53" t="s">
        <v>505</v>
      </c>
      <c r="B27" s="52" t="s">
        <v>6</v>
      </c>
      <c r="C27" s="131" t="s">
        <v>69</v>
      </c>
      <c r="D27" s="132" t="s">
        <v>506</v>
      </c>
      <c r="E27" s="133"/>
      <c r="F27" s="133"/>
      <c r="G27" s="134"/>
      <c r="H27" s="135">
        <v>3690</v>
      </c>
      <c r="I27" s="136">
        <v>440.74</v>
      </c>
      <c r="J27" s="137">
        <f>IF(IF(H27="",0,H27)=0,0,(IF(H27&gt;0,IF(I27&gt;H27,0,H27-I27),IF(I27&gt;H27,H27-I27,0))))</f>
        <v>3249.26</v>
      </c>
      <c r="K27" s="76" t="str">
        <f t="shared" si="0"/>
        <v>00010302241010000110</v>
      </c>
      <c r="L27" s="54" t="str">
        <f>C27 &amp; D27 &amp; G27</f>
        <v>00010302241010000110</v>
      </c>
    </row>
    <row r="28" spans="1:12" s="55" customFormat="1" ht="56.25" x14ac:dyDescent="0.2">
      <c r="A28" s="63" t="s">
        <v>507</v>
      </c>
      <c r="B28" s="64" t="s">
        <v>6</v>
      </c>
      <c r="C28" s="124" t="s">
        <v>69</v>
      </c>
      <c r="D28" s="125" t="s">
        <v>508</v>
      </c>
      <c r="E28" s="126"/>
      <c r="F28" s="126"/>
      <c r="G28" s="127"/>
      <c r="H28" s="128">
        <v>883190</v>
      </c>
      <c r="I28" s="129">
        <v>79271.91</v>
      </c>
      <c r="J28" s="130">
        <v>803918.09</v>
      </c>
      <c r="K28" s="75" t="str">
        <f t="shared" si="0"/>
        <v>00010302250010000110</v>
      </c>
      <c r="L28" s="65" t="s">
        <v>509</v>
      </c>
    </row>
    <row r="29" spans="1:12" s="55" customFormat="1" ht="90" x14ac:dyDescent="0.2">
      <c r="A29" s="53" t="s">
        <v>510</v>
      </c>
      <c r="B29" s="52" t="s">
        <v>6</v>
      </c>
      <c r="C29" s="131" t="s">
        <v>69</v>
      </c>
      <c r="D29" s="132" t="s">
        <v>511</v>
      </c>
      <c r="E29" s="133"/>
      <c r="F29" s="133"/>
      <c r="G29" s="134"/>
      <c r="H29" s="135">
        <v>883190</v>
      </c>
      <c r="I29" s="136">
        <v>79271.91</v>
      </c>
      <c r="J29" s="137">
        <f>IF(IF(H29="",0,H29)=0,0,(IF(H29&gt;0,IF(I29&gt;H29,0,H29-I29),IF(I29&gt;H29,H29-I29,0))))</f>
        <v>803918.09</v>
      </c>
      <c r="K29" s="76" t="str">
        <f t="shared" si="0"/>
        <v>00010302251010000110</v>
      </c>
      <c r="L29" s="54" t="str">
        <f>C29 &amp; D29 &amp; G29</f>
        <v>00010302251010000110</v>
      </c>
    </row>
    <row r="30" spans="1:12" s="55" customFormat="1" ht="56.25" x14ac:dyDescent="0.2">
      <c r="A30" s="63" t="s">
        <v>512</v>
      </c>
      <c r="B30" s="64" t="s">
        <v>6</v>
      </c>
      <c r="C30" s="124" t="s">
        <v>69</v>
      </c>
      <c r="D30" s="125" t="s">
        <v>513</v>
      </c>
      <c r="E30" s="126"/>
      <c r="F30" s="126"/>
      <c r="G30" s="127"/>
      <c r="H30" s="128">
        <v>-83210</v>
      </c>
      <c r="I30" s="129">
        <v>-6608.63</v>
      </c>
      <c r="J30" s="130">
        <v>-76601.37</v>
      </c>
      <c r="K30" s="75" t="str">
        <f t="shared" si="0"/>
        <v>00010302260010000110</v>
      </c>
      <c r="L30" s="65" t="s">
        <v>514</v>
      </c>
    </row>
    <row r="31" spans="1:12" s="55" customFormat="1" ht="90" x14ac:dyDescent="0.2">
      <c r="A31" s="53" t="s">
        <v>515</v>
      </c>
      <c r="B31" s="52" t="s">
        <v>6</v>
      </c>
      <c r="C31" s="131" t="s">
        <v>69</v>
      </c>
      <c r="D31" s="132" t="s">
        <v>516</v>
      </c>
      <c r="E31" s="133"/>
      <c r="F31" s="133"/>
      <c r="G31" s="134"/>
      <c r="H31" s="135">
        <v>-83210</v>
      </c>
      <c r="I31" s="136">
        <v>-6608.63</v>
      </c>
      <c r="J31" s="137">
        <f>IF(IF(H31="",0,H31)=0,0,(IF(H31&gt;0,IF(I31&gt;H31,0,H31-I31),IF(I31&gt;H31,H31-I31,0))))</f>
        <v>-76601.37</v>
      </c>
      <c r="K31" s="76" t="str">
        <f t="shared" si="0"/>
        <v>00010302261010000110</v>
      </c>
      <c r="L31" s="54" t="str">
        <f>C31 &amp; D31 &amp; G31</f>
        <v>00010302261010000110</v>
      </c>
    </row>
    <row r="32" spans="1:12" s="55" customFormat="1" ht="15" x14ac:dyDescent="0.2">
      <c r="A32" s="63" t="s">
        <v>517</v>
      </c>
      <c r="B32" s="64" t="s">
        <v>6</v>
      </c>
      <c r="C32" s="124" t="s">
        <v>69</v>
      </c>
      <c r="D32" s="125" t="s">
        <v>518</v>
      </c>
      <c r="E32" s="126"/>
      <c r="F32" s="126"/>
      <c r="G32" s="127"/>
      <c r="H32" s="128">
        <v>2700</v>
      </c>
      <c r="I32" s="129">
        <v>0</v>
      </c>
      <c r="J32" s="130">
        <v>2700</v>
      </c>
      <c r="K32" s="75" t="str">
        <f t="shared" si="0"/>
        <v>00010500000000000000</v>
      </c>
      <c r="L32" s="65" t="s">
        <v>519</v>
      </c>
    </row>
    <row r="33" spans="1:12" s="55" customFormat="1" ht="15" x14ac:dyDescent="0.2">
      <c r="A33" s="63" t="s">
        <v>520</v>
      </c>
      <c r="B33" s="64" t="s">
        <v>6</v>
      </c>
      <c r="C33" s="124" t="s">
        <v>69</v>
      </c>
      <c r="D33" s="125" t="s">
        <v>521</v>
      </c>
      <c r="E33" s="126"/>
      <c r="F33" s="126"/>
      <c r="G33" s="127"/>
      <c r="H33" s="128">
        <v>2700</v>
      </c>
      <c r="I33" s="129">
        <v>0</v>
      </c>
      <c r="J33" s="130">
        <v>2700</v>
      </c>
      <c r="K33" s="75" t="str">
        <f t="shared" si="0"/>
        <v>00010503000010000110</v>
      </c>
      <c r="L33" s="65" t="s">
        <v>522</v>
      </c>
    </row>
    <row r="34" spans="1:12" s="55" customFormat="1" ht="15" x14ac:dyDescent="0.2">
      <c r="A34" s="53" t="s">
        <v>520</v>
      </c>
      <c r="B34" s="52" t="s">
        <v>6</v>
      </c>
      <c r="C34" s="131" t="s">
        <v>69</v>
      </c>
      <c r="D34" s="132" t="s">
        <v>523</v>
      </c>
      <c r="E34" s="133"/>
      <c r="F34" s="133"/>
      <c r="G34" s="134"/>
      <c r="H34" s="135">
        <v>2700</v>
      </c>
      <c r="I34" s="136">
        <v>0</v>
      </c>
      <c r="J34" s="137">
        <f>IF(IF(H34="",0,H34)=0,0,(IF(H34&gt;0,IF(I34&gt;H34,0,H34-I34),IF(I34&gt;H34,H34-I34,0))))</f>
        <v>2700</v>
      </c>
      <c r="K34" s="76" t="str">
        <f t="shared" si="0"/>
        <v>00010503010010000110</v>
      </c>
      <c r="L34" s="54" t="str">
        <f>C34 &amp; D34 &amp; G34</f>
        <v>00010503010010000110</v>
      </c>
    </row>
    <row r="35" spans="1:12" s="55" customFormat="1" ht="15" x14ac:dyDescent="0.2">
      <c r="A35" s="63" t="s">
        <v>524</v>
      </c>
      <c r="B35" s="64" t="s">
        <v>6</v>
      </c>
      <c r="C35" s="124" t="s">
        <v>69</v>
      </c>
      <c r="D35" s="125" t="s">
        <v>525</v>
      </c>
      <c r="E35" s="126"/>
      <c r="F35" s="126"/>
      <c r="G35" s="127"/>
      <c r="H35" s="128">
        <v>1592000</v>
      </c>
      <c r="I35" s="129">
        <v>49221.15</v>
      </c>
      <c r="J35" s="130">
        <v>1542778.85</v>
      </c>
      <c r="K35" s="75" t="str">
        <f t="shared" si="0"/>
        <v>00010600000000000000</v>
      </c>
      <c r="L35" s="65" t="s">
        <v>526</v>
      </c>
    </row>
    <row r="36" spans="1:12" s="55" customFormat="1" ht="15" x14ac:dyDescent="0.2">
      <c r="A36" s="63" t="s">
        <v>527</v>
      </c>
      <c r="B36" s="64" t="s">
        <v>6</v>
      </c>
      <c r="C36" s="124" t="s">
        <v>69</v>
      </c>
      <c r="D36" s="125" t="s">
        <v>528</v>
      </c>
      <c r="E36" s="126"/>
      <c r="F36" s="126"/>
      <c r="G36" s="127"/>
      <c r="H36" s="128">
        <v>406000</v>
      </c>
      <c r="I36" s="129">
        <v>73503.259999999995</v>
      </c>
      <c r="J36" s="130">
        <v>332496.74</v>
      </c>
      <c r="K36" s="75" t="str">
        <f t="shared" si="0"/>
        <v>00010601000000000110</v>
      </c>
      <c r="L36" s="65" t="s">
        <v>529</v>
      </c>
    </row>
    <row r="37" spans="1:12" s="55" customFormat="1" ht="33.75" x14ac:dyDescent="0.2">
      <c r="A37" s="53" t="s">
        <v>530</v>
      </c>
      <c r="B37" s="52" t="s">
        <v>6</v>
      </c>
      <c r="C37" s="131" t="s">
        <v>69</v>
      </c>
      <c r="D37" s="132" t="s">
        <v>531</v>
      </c>
      <c r="E37" s="133"/>
      <c r="F37" s="133"/>
      <c r="G37" s="134"/>
      <c r="H37" s="135">
        <v>406000</v>
      </c>
      <c r="I37" s="136">
        <v>73503.259999999995</v>
      </c>
      <c r="J37" s="137">
        <f>IF(IF(H37="",0,H37)=0,0,(IF(H37&gt;0,IF(I37&gt;H37,0,H37-I37),IF(I37&gt;H37,H37-I37,0))))</f>
        <v>332496.74</v>
      </c>
      <c r="K37" s="76" t="str">
        <f t="shared" si="0"/>
        <v>00010601030100000110</v>
      </c>
      <c r="L37" s="54" t="str">
        <f>C37 &amp; D37 &amp; G37</f>
        <v>00010601030100000110</v>
      </c>
    </row>
    <row r="38" spans="1:12" s="55" customFormat="1" ht="15" x14ac:dyDescent="0.2">
      <c r="A38" s="63" t="s">
        <v>532</v>
      </c>
      <c r="B38" s="64" t="s">
        <v>6</v>
      </c>
      <c r="C38" s="124" t="s">
        <v>69</v>
      </c>
      <c r="D38" s="125" t="s">
        <v>533</v>
      </c>
      <c r="E38" s="126"/>
      <c r="F38" s="126"/>
      <c r="G38" s="127"/>
      <c r="H38" s="128">
        <v>1186000</v>
      </c>
      <c r="I38" s="129">
        <v>-24282.11</v>
      </c>
      <c r="J38" s="130">
        <v>1210282.1100000001</v>
      </c>
      <c r="K38" s="75" t="str">
        <f t="shared" si="0"/>
        <v>00010606000000000110</v>
      </c>
      <c r="L38" s="65" t="s">
        <v>534</v>
      </c>
    </row>
    <row r="39" spans="1:12" s="55" customFormat="1" ht="15" x14ac:dyDescent="0.2">
      <c r="A39" s="63" t="s">
        <v>535</v>
      </c>
      <c r="B39" s="64" t="s">
        <v>6</v>
      </c>
      <c r="C39" s="124" t="s">
        <v>69</v>
      </c>
      <c r="D39" s="125" t="s">
        <v>536</v>
      </c>
      <c r="E39" s="126"/>
      <c r="F39" s="126"/>
      <c r="G39" s="127"/>
      <c r="H39" s="128">
        <v>540000</v>
      </c>
      <c r="I39" s="129">
        <v>15802.24</v>
      </c>
      <c r="J39" s="130">
        <v>524197.76</v>
      </c>
      <c r="K39" s="75" t="str">
        <f t="shared" si="0"/>
        <v>00010606030000000110</v>
      </c>
      <c r="L39" s="65" t="s">
        <v>537</v>
      </c>
    </row>
    <row r="40" spans="1:12" s="55" customFormat="1" ht="22.5" x14ac:dyDescent="0.2">
      <c r="A40" s="53" t="s">
        <v>538</v>
      </c>
      <c r="B40" s="52" t="s">
        <v>6</v>
      </c>
      <c r="C40" s="131" t="s">
        <v>69</v>
      </c>
      <c r="D40" s="132" t="s">
        <v>539</v>
      </c>
      <c r="E40" s="133"/>
      <c r="F40" s="133"/>
      <c r="G40" s="134"/>
      <c r="H40" s="135">
        <v>540000</v>
      </c>
      <c r="I40" s="136">
        <v>15802.24</v>
      </c>
      <c r="J40" s="137">
        <f>IF(IF(H40="",0,H40)=0,0,(IF(H40&gt;0,IF(I40&gt;H40,0,H40-I40),IF(I40&gt;H40,H40-I40,0))))</f>
        <v>524197.76</v>
      </c>
      <c r="K40" s="76" t="str">
        <f t="shared" si="0"/>
        <v>00010606033100000110</v>
      </c>
      <c r="L40" s="54" t="str">
        <f>C40 &amp; D40 &amp; G40</f>
        <v>00010606033100000110</v>
      </c>
    </row>
    <row r="41" spans="1:12" s="55" customFormat="1" ht="15" x14ac:dyDescent="0.2">
      <c r="A41" s="63" t="s">
        <v>540</v>
      </c>
      <c r="B41" s="64" t="s">
        <v>6</v>
      </c>
      <c r="C41" s="124" t="s">
        <v>69</v>
      </c>
      <c r="D41" s="125" t="s">
        <v>541</v>
      </c>
      <c r="E41" s="126"/>
      <c r="F41" s="126"/>
      <c r="G41" s="127"/>
      <c r="H41" s="128">
        <v>646000</v>
      </c>
      <c r="I41" s="129">
        <v>-40084.35</v>
      </c>
      <c r="J41" s="130">
        <v>686084.35</v>
      </c>
      <c r="K41" s="75" t="str">
        <f t="shared" si="0"/>
        <v>00010606040000000110</v>
      </c>
      <c r="L41" s="65" t="s">
        <v>542</v>
      </c>
    </row>
    <row r="42" spans="1:12" s="55" customFormat="1" ht="33.75" x14ac:dyDescent="0.2">
      <c r="A42" s="53" t="s">
        <v>543</v>
      </c>
      <c r="B42" s="52" t="s">
        <v>6</v>
      </c>
      <c r="C42" s="131" t="s">
        <v>69</v>
      </c>
      <c r="D42" s="132" t="s">
        <v>544</v>
      </c>
      <c r="E42" s="133"/>
      <c r="F42" s="133"/>
      <c r="G42" s="134"/>
      <c r="H42" s="135">
        <v>646000</v>
      </c>
      <c r="I42" s="136">
        <v>-40084.35</v>
      </c>
      <c r="J42" s="137">
        <f>IF(IF(H42="",0,H42)=0,0,(IF(H42&gt;0,IF(I42&gt;H42,0,H42-I42),IF(I42&gt;H42,H42-I42,0))))</f>
        <v>686084.35</v>
      </c>
      <c r="K42" s="76" t="str">
        <f t="shared" si="0"/>
        <v>00010606043100000110</v>
      </c>
      <c r="L42" s="54" t="str">
        <f>C42 &amp; D42 &amp; G42</f>
        <v>00010606043100000110</v>
      </c>
    </row>
    <row r="43" spans="1:12" s="55" customFormat="1" ht="15" x14ac:dyDescent="0.2">
      <c r="A43" s="63" t="s">
        <v>545</v>
      </c>
      <c r="B43" s="64" t="s">
        <v>6</v>
      </c>
      <c r="C43" s="124" t="s">
        <v>69</v>
      </c>
      <c r="D43" s="125" t="s">
        <v>546</v>
      </c>
      <c r="E43" s="126"/>
      <c r="F43" s="126"/>
      <c r="G43" s="127"/>
      <c r="H43" s="128">
        <v>500</v>
      </c>
      <c r="I43" s="129">
        <v>0</v>
      </c>
      <c r="J43" s="130">
        <v>500</v>
      </c>
      <c r="K43" s="75" t="str">
        <f t="shared" si="0"/>
        <v>00010800000000000000</v>
      </c>
      <c r="L43" s="65" t="s">
        <v>547</v>
      </c>
    </row>
    <row r="44" spans="1:12" s="55" customFormat="1" ht="33.75" x14ac:dyDescent="0.2">
      <c r="A44" s="63" t="s">
        <v>548</v>
      </c>
      <c r="B44" s="64" t="s">
        <v>6</v>
      </c>
      <c r="C44" s="124" t="s">
        <v>69</v>
      </c>
      <c r="D44" s="125" t="s">
        <v>549</v>
      </c>
      <c r="E44" s="126"/>
      <c r="F44" s="126"/>
      <c r="G44" s="127"/>
      <c r="H44" s="128">
        <v>500</v>
      </c>
      <c r="I44" s="129">
        <v>0</v>
      </c>
      <c r="J44" s="130">
        <v>500</v>
      </c>
      <c r="K44" s="75" t="str">
        <f t="shared" si="0"/>
        <v>00010804000010000110</v>
      </c>
      <c r="L44" s="65" t="s">
        <v>550</v>
      </c>
    </row>
    <row r="45" spans="1:12" s="55" customFormat="1" ht="56.25" x14ac:dyDescent="0.2">
      <c r="A45" s="53" t="s">
        <v>551</v>
      </c>
      <c r="B45" s="52" t="s">
        <v>6</v>
      </c>
      <c r="C45" s="131" t="s">
        <v>69</v>
      </c>
      <c r="D45" s="132" t="s">
        <v>552</v>
      </c>
      <c r="E45" s="133"/>
      <c r="F45" s="133"/>
      <c r="G45" s="134"/>
      <c r="H45" s="135">
        <v>500</v>
      </c>
      <c r="I45" s="136">
        <v>0</v>
      </c>
      <c r="J45" s="137">
        <f>IF(IF(H45="",0,H45)=0,0,(IF(H45&gt;0,IF(I45&gt;H45,0,H45-I45),IF(I45&gt;H45,H45-I45,0))))</f>
        <v>500</v>
      </c>
      <c r="K45" s="76" t="str">
        <f t="shared" si="0"/>
        <v>00010804020010000110</v>
      </c>
      <c r="L45" s="54" t="str">
        <f>C45 &amp; D45 &amp; G45</f>
        <v>00010804020010000110</v>
      </c>
    </row>
    <row r="46" spans="1:12" s="55" customFormat="1" ht="33.75" x14ac:dyDescent="0.2">
      <c r="A46" s="63" t="s">
        <v>553</v>
      </c>
      <c r="B46" s="64" t="s">
        <v>6</v>
      </c>
      <c r="C46" s="124" t="s">
        <v>69</v>
      </c>
      <c r="D46" s="125" t="s">
        <v>554</v>
      </c>
      <c r="E46" s="126"/>
      <c r="F46" s="126"/>
      <c r="G46" s="127"/>
      <c r="H46" s="128">
        <v>31400</v>
      </c>
      <c r="I46" s="129">
        <v>0</v>
      </c>
      <c r="J46" s="130">
        <v>31400</v>
      </c>
      <c r="K46" s="75" t="str">
        <f t="shared" si="0"/>
        <v>00011100000000000000</v>
      </c>
      <c r="L46" s="65" t="s">
        <v>555</v>
      </c>
    </row>
    <row r="47" spans="1:12" s="55" customFormat="1" ht="67.5" x14ac:dyDescent="0.2">
      <c r="A47" s="63" t="s">
        <v>556</v>
      </c>
      <c r="B47" s="64" t="s">
        <v>6</v>
      </c>
      <c r="C47" s="124" t="s">
        <v>69</v>
      </c>
      <c r="D47" s="125" t="s">
        <v>557</v>
      </c>
      <c r="E47" s="126"/>
      <c r="F47" s="126"/>
      <c r="G47" s="127"/>
      <c r="H47" s="128">
        <v>31400</v>
      </c>
      <c r="I47" s="129">
        <v>0</v>
      </c>
      <c r="J47" s="130">
        <v>31400</v>
      </c>
      <c r="K47" s="75" t="str">
        <f t="shared" si="0"/>
        <v>00011105000000000120</v>
      </c>
      <c r="L47" s="65" t="s">
        <v>558</v>
      </c>
    </row>
    <row r="48" spans="1:12" s="55" customFormat="1" ht="67.5" x14ac:dyDescent="0.2">
      <c r="A48" s="63" t="s">
        <v>559</v>
      </c>
      <c r="B48" s="64" t="s">
        <v>6</v>
      </c>
      <c r="C48" s="124" t="s">
        <v>69</v>
      </c>
      <c r="D48" s="125" t="s">
        <v>560</v>
      </c>
      <c r="E48" s="126"/>
      <c r="F48" s="126"/>
      <c r="G48" s="127"/>
      <c r="H48" s="128">
        <v>31400</v>
      </c>
      <c r="I48" s="129">
        <v>0</v>
      </c>
      <c r="J48" s="130">
        <v>31400</v>
      </c>
      <c r="K48" s="75" t="str">
        <f t="shared" si="0"/>
        <v>00011105020000000120</v>
      </c>
      <c r="L48" s="65" t="s">
        <v>561</v>
      </c>
    </row>
    <row r="49" spans="1:12" s="55" customFormat="1" ht="56.25" x14ac:dyDescent="0.2">
      <c r="A49" s="53" t="s">
        <v>562</v>
      </c>
      <c r="B49" s="52" t="s">
        <v>6</v>
      </c>
      <c r="C49" s="131" t="s">
        <v>69</v>
      </c>
      <c r="D49" s="132" t="s">
        <v>563</v>
      </c>
      <c r="E49" s="133"/>
      <c r="F49" s="133"/>
      <c r="G49" s="134"/>
      <c r="H49" s="135">
        <v>31400</v>
      </c>
      <c r="I49" s="136">
        <v>0</v>
      </c>
      <c r="J49" s="137">
        <f>IF(IF(H49="",0,H49)=0,0,(IF(H49&gt;0,IF(I49&gt;H49,0,H49-I49),IF(I49&gt;H49,H49-I49,0))))</f>
        <v>31400</v>
      </c>
      <c r="K49" s="76" t="str">
        <f t="shared" ref="K49:K69" si="1">C49 &amp; D49 &amp; G49</f>
        <v>00011105025100000120</v>
      </c>
      <c r="L49" s="54" t="str">
        <f>C49 &amp; D49 &amp; G49</f>
        <v>00011105025100000120</v>
      </c>
    </row>
    <row r="50" spans="1:12" s="55" customFormat="1" ht="15" x14ac:dyDescent="0.2">
      <c r="A50" s="63" t="s">
        <v>564</v>
      </c>
      <c r="B50" s="64" t="s">
        <v>6</v>
      </c>
      <c r="C50" s="124" t="s">
        <v>69</v>
      </c>
      <c r="D50" s="125" t="s">
        <v>565</v>
      </c>
      <c r="E50" s="126"/>
      <c r="F50" s="126"/>
      <c r="G50" s="127"/>
      <c r="H50" s="128">
        <v>10327500</v>
      </c>
      <c r="I50" s="129">
        <v>1171662</v>
      </c>
      <c r="J50" s="130">
        <v>9155838</v>
      </c>
      <c r="K50" s="75" t="str">
        <f t="shared" si="1"/>
        <v>00020000000000000000</v>
      </c>
      <c r="L50" s="65" t="s">
        <v>566</v>
      </c>
    </row>
    <row r="51" spans="1:12" s="55" customFormat="1" ht="33.75" x14ac:dyDescent="0.2">
      <c r="A51" s="63" t="s">
        <v>567</v>
      </c>
      <c r="B51" s="64" t="s">
        <v>6</v>
      </c>
      <c r="C51" s="124" t="s">
        <v>69</v>
      </c>
      <c r="D51" s="125" t="s">
        <v>568</v>
      </c>
      <c r="E51" s="126"/>
      <c r="F51" s="126"/>
      <c r="G51" s="127"/>
      <c r="H51" s="128">
        <v>10327500</v>
      </c>
      <c r="I51" s="129">
        <v>1171662</v>
      </c>
      <c r="J51" s="130">
        <v>9155838</v>
      </c>
      <c r="K51" s="75" t="str">
        <f t="shared" si="1"/>
        <v>00020200000000000000</v>
      </c>
      <c r="L51" s="65" t="s">
        <v>569</v>
      </c>
    </row>
    <row r="52" spans="1:12" s="55" customFormat="1" ht="22.5" x14ac:dyDescent="0.2">
      <c r="A52" s="63" t="s">
        <v>570</v>
      </c>
      <c r="B52" s="64" t="s">
        <v>6</v>
      </c>
      <c r="C52" s="124" t="s">
        <v>69</v>
      </c>
      <c r="D52" s="125" t="s">
        <v>571</v>
      </c>
      <c r="E52" s="126"/>
      <c r="F52" s="126"/>
      <c r="G52" s="127"/>
      <c r="H52" s="128">
        <v>7659000</v>
      </c>
      <c r="I52" s="129">
        <v>1021890</v>
      </c>
      <c r="J52" s="130">
        <v>6637110</v>
      </c>
      <c r="K52" s="75" t="str">
        <f t="shared" si="1"/>
        <v>00020210000000000150</v>
      </c>
      <c r="L52" s="65" t="s">
        <v>572</v>
      </c>
    </row>
    <row r="53" spans="1:12" s="55" customFormat="1" ht="33.75" x14ac:dyDescent="0.2">
      <c r="A53" s="63" t="s">
        <v>573</v>
      </c>
      <c r="B53" s="64" t="s">
        <v>6</v>
      </c>
      <c r="C53" s="124" t="s">
        <v>69</v>
      </c>
      <c r="D53" s="125" t="s">
        <v>574</v>
      </c>
      <c r="E53" s="126"/>
      <c r="F53" s="126"/>
      <c r="G53" s="127"/>
      <c r="H53" s="128">
        <v>7659000</v>
      </c>
      <c r="I53" s="129">
        <v>1021890</v>
      </c>
      <c r="J53" s="130">
        <v>6637110</v>
      </c>
      <c r="K53" s="75" t="str">
        <f t="shared" si="1"/>
        <v>00020216001000000150</v>
      </c>
      <c r="L53" s="65" t="s">
        <v>575</v>
      </c>
    </row>
    <row r="54" spans="1:12" s="55" customFormat="1" ht="33.75" x14ac:dyDescent="0.2">
      <c r="A54" s="53" t="s">
        <v>576</v>
      </c>
      <c r="B54" s="52" t="s">
        <v>6</v>
      </c>
      <c r="C54" s="131" t="s">
        <v>69</v>
      </c>
      <c r="D54" s="132" t="s">
        <v>577</v>
      </c>
      <c r="E54" s="133"/>
      <c r="F54" s="133"/>
      <c r="G54" s="134"/>
      <c r="H54" s="135">
        <v>7659000</v>
      </c>
      <c r="I54" s="136">
        <v>1021890</v>
      </c>
      <c r="J54" s="137">
        <f>IF(IF(H54="",0,H54)=0,0,(IF(H54&gt;0,IF(I54&gt;H54,0,H54-I54),IF(I54&gt;H54,H54-I54,0))))</f>
        <v>6637110</v>
      </c>
      <c r="K54" s="76" t="str">
        <f t="shared" si="1"/>
        <v>00020216001100000150</v>
      </c>
      <c r="L54" s="54" t="str">
        <f>C54 &amp; D54 &amp; G54</f>
        <v>00020216001100000150</v>
      </c>
    </row>
    <row r="55" spans="1:12" s="55" customFormat="1" ht="22.5" x14ac:dyDescent="0.2">
      <c r="A55" s="63" t="s">
        <v>578</v>
      </c>
      <c r="B55" s="64" t="s">
        <v>6</v>
      </c>
      <c r="C55" s="124" t="s">
        <v>69</v>
      </c>
      <c r="D55" s="125" t="s">
        <v>579</v>
      </c>
      <c r="E55" s="126"/>
      <c r="F55" s="126"/>
      <c r="G55" s="127"/>
      <c r="H55" s="128">
        <v>1995600</v>
      </c>
      <c r="I55" s="129">
        <v>0</v>
      </c>
      <c r="J55" s="130">
        <v>1995600</v>
      </c>
      <c r="K55" s="75" t="str">
        <f t="shared" si="1"/>
        <v>00020220000000000150</v>
      </c>
      <c r="L55" s="65" t="s">
        <v>580</v>
      </c>
    </row>
    <row r="56" spans="1:12" s="55" customFormat="1" ht="22.5" x14ac:dyDescent="0.2">
      <c r="A56" s="63" t="s">
        <v>581</v>
      </c>
      <c r="B56" s="64" t="s">
        <v>6</v>
      </c>
      <c r="C56" s="124" t="s">
        <v>69</v>
      </c>
      <c r="D56" s="125" t="s">
        <v>582</v>
      </c>
      <c r="E56" s="126"/>
      <c r="F56" s="126"/>
      <c r="G56" s="127"/>
      <c r="H56" s="128">
        <v>292600</v>
      </c>
      <c r="I56" s="129">
        <v>0</v>
      </c>
      <c r="J56" s="130">
        <v>292600</v>
      </c>
      <c r="K56" s="75" t="str">
        <f t="shared" si="1"/>
        <v>00020225576000000150</v>
      </c>
      <c r="L56" s="65" t="s">
        <v>583</v>
      </c>
    </row>
    <row r="57" spans="1:12" s="55" customFormat="1" ht="22.5" x14ac:dyDescent="0.2">
      <c r="A57" s="53" t="s">
        <v>584</v>
      </c>
      <c r="B57" s="52" t="s">
        <v>6</v>
      </c>
      <c r="C57" s="131" t="s">
        <v>69</v>
      </c>
      <c r="D57" s="132" t="s">
        <v>585</v>
      </c>
      <c r="E57" s="133"/>
      <c r="F57" s="133"/>
      <c r="G57" s="134"/>
      <c r="H57" s="135">
        <v>292600</v>
      </c>
      <c r="I57" s="136">
        <v>0</v>
      </c>
      <c r="J57" s="137">
        <f>IF(IF(H57="",0,H57)=0,0,(IF(H57&gt;0,IF(I57&gt;H57,0,H57-I57),IF(I57&gt;H57,H57-I57,0))))</f>
        <v>292600</v>
      </c>
      <c r="K57" s="76" t="str">
        <f t="shared" si="1"/>
        <v>00020225576100000150</v>
      </c>
      <c r="L57" s="54" t="str">
        <f>C57 &amp; D57 &amp; G57</f>
        <v>00020225576100000150</v>
      </c>
    </row>
    <row r="58" spans="1:12" s="55" customFormat="1" ht="15" x14ac:dyDescent="0.2">
      <c r="A58" s="63" t="s">
        <v>586</v>
      </c>
      <c r="B58" s="64" t="s">
        <v>6</v>
      </c>
      <c r="C58" s="124" t="s">
        <v>69</v>
      </c>
      <c r="D58" s="125" t="s">
        <v>587</v>
      </c>
      <c r="E58" s="126"/>
      <c r="F58" s="126"/>
      <c r="G58" s="127"/>
      <c r="H58" s="128">
        <v>1703000</v>
      </c>
      <c r="I58" s="129">
        <v>0</v>
      </c>
      <c r="J58" s="130">
        <v>1703000</v>
      </c>
      <c r="K58" s="75" t="str">
        <f t="shared" si="1"/>
        <v>00020229999000000150</v>
      </c>
      <c r="L58" s="65" t="s">
        <v>588</v>
      </c>
    </row>
    <row r="59" spans="1:12" s="55" customFormat="1" ht="15" x14ac:dyDescent="0.2">
      <c r="A59" s="53" t="s">
        <v>589</v>
      </c>
      <c r="B59" s="52" t="s">
        <v>6</v>
      </c>
      <c r="C59" s="131" t="s">
        <v>69</v>
      </c>
      <c r="D59" s="132" t="s">
        <v>590</v>
      </c>
      <c r="E59" s="133"/>
      <c r="F59" s="133"/>
      <c r="G59" s="134"/>
      <c r="H59" s="135">
        <v>1703000</v>
      </c>
      <c r="I59" s="136">
        <v>0</v>
      </c>
      <c r="J59" s="137">
        <f>IF(IF(H59="",0,H59)=0,0,(IF(H59&gt;0,IF(I59&gt;H59,0,H59-I59),IF(I59&gt;H59,H59-I59,0))))</f>
        <v>1703000</v>
      </c>
      <c r="K59" s="76" t="str">
        <f t="shared" si="1"/>
        <v>00020229999100000150</v>
      </c>
      <c r="L59" s="54" t="str">
        <f>C59 &amp; D59 &amp; G59</f>
        <v>00020229999100000150</v>
      </c>
    </row>
    <row r="60" spans="1:12" s="55" customFormat="1" ht="22.5" x14ac:dyDescent="0.2">
      <c r="A60" s="63" t="s">
        <v>591</v>
      </c>
      <c r="B60" s="64" t="s">
        <v>6</v>
      </c>
      <c r="C60" s="124" t="s">
        <v>69</v>
      </c>
      <c r="D60" s="125" t="s">
        <v>592</v>
      </c>
      <c r="E60" s="126"/>
      <c r="F60" s="126"/>
      <c r="G60" s="127"/>
      <c r="H60" s="128">
        <v>391030</v>
      </c>
      <c r="I60" s="129">
        <v>79312</v>
      </c>
      <c r="J60" s="130">
        <v>311718</v>
      </c>
      <c r="K60" s="75" t="str">
        <f t="shared" si="1"/>
        <v>00020230000000000150</v>
      </c>
      <c r="L60" s="65" t="s">
        <v>593</v>
      </c>
    </row>
    <row r="61" spans="1:12" s="55" customFormat="1" ht="33.75" x14ac:dyDescent="0.2">
      <c r="A61" s="63" t="s">
        <v>594</v>
      </c>
      <c r="B61" s="64" t="s">
        <v>6</v>
      </c>
      <c r="C61" s="124" t="s">
        <v>69</v>
      </c>
      <c r="D61" s="125" t="s">
        <v>595</v>
      </c>
      <c r="E61" s="126"/>
      <c r="F61" s="126"/>
      <c r="G61" s="127"/>
      <c r="H61" s="128">
        <v>153200</v>
      </c>
      <c r="I61" s="129">
        <v>17720</v>
      </c>
      <c r="J61" s="130">
        <v>135480</v>
      </c>
      <c r="K61" s="75" t="str">
        <f t="shared" si="1"/>
        <v>00020230024000000150</v>
      </c>
      <c r="L61" s="65" t="s">
        <v>596</v>
      </c>
    </row>
    <row r="62" spans="1:12" s="55" customFormat="1" ht="33.75" x14ac:dyDescent="0.2">
      <c r="A62" s="53" t="s">
        <v>597</v>
      </c>
      <c r="B62" s="52" t="s">
        <v>6</v>
      </c>
      <c r="C62" s="131" t="s">
        <v>69</v>
      </c>
      <c r="D62" s="132" t="s">
        <v>598</v>
      </c>
      <c r="E62" s="133"/>
      <c r="F62" s="133"/>
      <c r="G62" s="134"/>
      <c r="H62" s="135">
        <v>153200</v>
      </c>
      <c r="I62" s="136">
        <v>17720</v>
      </c>
      <c r="J62" s="137">
        <f>IF(IF(H62="",0,H62)=0,0,(IF(H62&gt;0,IF(I62&gt;H62,0,H62-I62),IF(I62&gt;H62,H62-I62,0))))</f>
        <v>135480</v>
      </c>
      <c r="K62" s="76" t="str">
        <f t="shared" si="1"/>
        <v>00020230024100000150</v>
      </c>
      <c r="L62" s="54" t="str">
        <f>C62 &amp; D62 &amp; G62</f>
        <v>00020230024100000150</v>
      </c>
    </row>
    <row r="63" spans="1:12" s="55" customFormat="1" ht="33.75" x14ac:dyDescent="0.2">
      <c r="A63" s="63" t="s">
        <v>599</v>
      </c>
      <c r="B63" s="64" t="s">
        <v>6</v>
      </c>
      <c r="C63" s="124" t="s">
        <v>69</v>
      </c>
      <c r="D63" s="125" t="s">
        <v>600</v>
      </c>
      <c r="E63" s="126"/>
      <c r="F63" s="126"/>
      <c r="G63" s="127"/>
      <c r="H63" s="128">
        <v>237830</v>
      </c>
      <c r="I63" s="129">
        <v>61592</v>
      </c>
      <c r="J63" s="130">
        <v>176238</v>
      </c>
      <c r="K63" s="75" t="str">
        <f t="shared" si="1"/>
        <v>00020235118000000150</v>
      </c>
      <c r="L63" s="65" t="s">
        <v>601</v>
      </c>
    </row>
    <row r="64" spans="1:12" s="55" customFormat="1" ht="33.75" x14ac:dyDescent="0.2">
      <c r="A64" s="53" t="s">
        <v>602</v>
      </c>
      <c r="B64" s="52" t="s">
        <v>6</v>
      </c>
      <c r="C64" s="131" t="s">
        <v>69</v>
      </c>
      <c r="D64" s="132" t="s">
        <v>603</v>
      </c>
      <c r="E64" s="133"/>
      <c r="F64" s="133"/>
      <c r="G64" s="134"/>
      <c r="H64" s="135">
        <v>237830</v>
      </c>
      <c r="I64" s="136">
        <v>61592</v>
      </c>
      <c r="J64" s="137">
        <f>IF(IF(H64="",0,H64)=0,0,(IF(H64&gt;0,IF(I64&gt;H64,0,H64-I64),IF(I64&gt;H64,H64-I64,0))))</f>
        <v>176238</v>
      </c>
      <c r="K64" s="76" t="str">
        <f t="shared" si="1"/>
        <v>00020235118100000150</v>
      </c>
      <c r="L64" s="54" t="str">
        <f>C64 &amp; D64 &amp; G64</f>
        <v>00020235118100000150</v>
      </c>
    </row>
    <row r="65" spans="1:12" s="55" customFormat="1" ht="15" x14ac:dyDescent="0.2">
      <c r="A65" s="63" t="s">
        <v>215</v>
      </c>
      <c r="B65" s="64" t="s">
        <v>6</v>
      </c>
      <c r="C65" s="124" t="s">
        <v>69</v>
      </c>
      <c r="D65" s="125" t="s">
        <v>604</v>
      </c>
      <c r="E65" s="126"/>
      <c r="F65" s="126"/>
      <c r="G65" s="127"/>
      <c r="H65" s="128">
        <v>281870</v>
      </c>
      <c r="I65" s="129">
        <v>70460</v>
      </c>
      <c r="J65" s="130">
        <v>211410</v>
      </c>
      <c r="K65" s="75" t="str">
        <f t="shared" si="1"/>
        <v>00020240000000000150</v>
      </c>
      <c r="L65" s="65" t="s">
        <v>605</v>
      </c>
    </row>
    <row r="66" spans="1:12" s="55" customFormat="1" ht="45" x14ac:dyDescent="0.2">
      <c r="A66" s="63" t="s">
        <v>606</v>
      </c>
      <c r="B66" s="64" t="s">
        <v>6</v>
      </c>
      <c r="C66" s="124" t="s">
        <v>69</v>
      </c>
      <c r="D66" s="125" t="s">
        <v>607</v>
      </c>
      <c r="E66" s="126"/>
      <c r="F66" s="126"/>
      <c r="G66" s="127"/>
      <c r="H66" s="128">
        <v>269070</v>
      </c>
      <c r="I66" s="129">
        <v>67260</v>
      </c>
      <c r="J66" s="130">
        <v>201810</v>
      </c>
      <c r="K66" s="75" t="str">
        <f t="shared" si="1"/>
        <v>00020240014000000150</v>
      </c>
      <c r="L66" s="65" t="s">
        <v>608</v>
      </c>
    </row>
    <row r="67" spans="1:12" s="55" customFormat="1" ht="56.25" x14ac:dyDescent="0.2">
      <c r="A67" s="53" t="s">
        <v>609</v>
      </c>
      <c r="B67" s="52" t="s">
        <v>6</v>
      </c>
      <c r="C67" s="131" t="s">
        <v>69</v>
      </c>
      <c r="D67" s="132" t="s">
        <v>610</v>
      </c>
      <c r="E67" s="133"/>
      <c r="F67" s="133"/>
      <c r="G67" s="134"/>
      <c r="H67" s="135">
        <v>269070</v>
      </c>
      <c r="I67" s="136">
        <v>67260</v>
      </c>
      <c r="J67" s="137">
        <f>IF(IF(H67="",0,H67)=0,0,(IF(H67&gt;0,IF(I67&gt;H67,0,H67-I67),IF(I67&gt;H67,H67-I67,0))))</f>
        <v>201810</v>
      </c>
      <c r="K67" s="76" t="str">
        <f t="shared" si="1"/>
        <v>00020240014100000150</v>
      </c>
      <c r="L67" s="54" t="str">
        <f>C67 &amp; D67 &amp; G67</f>
        <v>00020240014100000150</v>
      </c>
    </row>
    <row r="68" spans="1:12" s="55" customFormat="1" ht="22.5" x14ac:dyDescent="0.2">
      <c r="A68" s="63" t="s">
        <v>611</v>
      </c>
      <c r="B68" s="64" t="s">
        <v>6</v>
      </c>
      <c r="C68" s="124" t="s">
        <v>69</v>
      </c>
      <c r="D68" s="125" t="s">
        <v>612</v>
      </c>
      <c r="E68" s="126"/>
      <c r="F68" s="126"/>
      <c r="G68" s="127"/>
      <c r="H68" s="128">
        <v>12800</v>
      </c>
      <c r="I68" s="129">
        <v>3200</v>
      </c>
      <c r="J68" s="130">
        <v>9600</v>
      </c>
      <c r="K68" s="75" t="str">
        <f t="shared" si="1"/>
        <v>00020249999000000150</v>
      </c>
      <c r="L68" s="65" t="s">
        <v>613</v>
      </c>
    </row>
    <row r="69" spans="1:12" s="55" customFormat="1" ht="22.5" x14ac:dyDescent="0.2">
      <c r="A69" s="53" t="s">
        <v>614</v>
      </c>
      <c r="B69" s="52" t="s">
        <v>6</v>
      </c>
      <c r="C69" s="131" t="s">
        <v>69</v>
      </c>
      <c r="D69" s="132" t="s">
        <v>615</v>
      </c>
      <c r="E69" s="133"/>
      <c r="F69" s="133"/>
      <c r="G69" s="134"/>
      <c r="H69" s="135">
        <v>12800</v>
      </c>
      <c r="I69" s="136">
        <v>3200</v>
      </c>
      <c r="J69" s="137">
        <f>IF(IF(H69="",0,H69)=0,0,(IF(H69&gt;0,IF(I69&gt;H69,0,H69-I69),IF(I69&gt;H69,H69-I69,0))))</f>
        <v>9600</v>
      </c>
      <c r="K69" s="76" t="str">
        <f t="shared" si="1"/>
        <v>00020249999100000150</v>
      </c>
      <c r="L69" s="54" t="str">
        <f>C69 &amp; D69 &amp; G69</f>
        <v>00020249999100000150</v>
      </c>
    </row>
    <row r="70" spans="1:12" ht="3.75" hidden="1" customHeight="1" thickBot="1" x14ac:dyDescent="0.25">
      <c r="A70" s="14"/>
      <c r="B70" s="26"/>
      <c r="C70" s="18"/>
      <c r="D70" s="27"/>
      <c r="E70" s="27"/>
      <c r="F70" s="27"/>
      <c r="G70" s="27"/>
      <c r="H70" s="32"/>
      <c r="I70" s="33"/>
      <c r="J70" s="42"/>
      <c r="K70" s="73"/>
    </row>
    <row r="71" spans="1:12" x14ac:dyDescent="0.2">
      <c r="A71" s="19"/>
      <c r="B71" s="20"/>
      <c r="C71" s="21"/>
      <c r="D71" s="21"/>
      <c r="E71" s="21"/>
      <c r="F71" s="21"/>
      <c r="G71" s="21"/>
      <c r="H71" s="22"/>
      <c r="I71" s="22"/>
      <c r="J71" s="21"/>
      <c r="K71" s="21"/>
    </row>
    <row r="72" spans="1:12" ht="12.75" customHeight="1" x14ac:dyDescent="0.25">
      <c r="A72" s="94" t="s">
        <v>24</v>
      </c>
      <c r="B72" s="94"/>
      <c r="C72" s="94"/>
      <c r="D72" s="94"/>
      <c r="E72" s="94"/>
      <c r="F72" s="94"/>
      <c r="G72" s="94"/>
      <c r="H72" s="94"/>
      <c r="I72" s="94"/>
      <c r="J72" s="94"/>
      <c r="K72" s="70"/>
    </row>
    <row r="73" spans="1:12" x14ac:dyDescent="0.2">
      <c r="A73" s="8"/>
      <c r="B73" s="8"/>
      <c r="C73" s="9"/>
      <c r="D73" s="9"/>
      <c r="E73" s="9"/>
      <c r="F73" s="9"/>
      <c r="G73" s="9"/>
      <c r="H73" s="10"/>
      <c r="I73" s="10"/>
      <c r="J73" s="31" t="s">
        <v>20</v>
      </c>
      <c r="K73" s="31"/>
    </row>
    <row r="74" spans="1:12" ht="12.75" customHeight="1" x14ac:dyDescent="0.2">
      <c r="A74" s="89" t="s">
        <v>38</v>
      </c>
      <c r="B74" s="89" t="s">
        <v>39</v>
      </c>
      <c r="C74" s="101" t="s">
        <v>43</v>
      </c>
      <c r="D74" s="102"/>
      <c r="E74" s="102"/>
      <c r="F74" s="102"/>
      <c r="G74" s="103"/>
      <c r="H74" s="89" t="s">
        <v>41</v>
      </c>
      <c r="I74" s="89" t="s">
        <v>23</v>
      </c>
      <c r="J74" s="89" t="s">
        <v>42</v>
      </c>
      <c r="K74" s="71"/>
    </row>
    <row r="75" spans="1:12" x14ac:dyDescent="0.2">
      <c r="A75" s="90"/>
      <c r="B75" s="90"/>
      <c r="C75" s="104"/>
      <c r="D75" s="105"/>
      <c r="E75" s="105"/>
      <c r="F75" s="105"/>
      <c r="G75" s="106"/>
      <c r="H75" s="90"/>
      <c r="I75" s="90"/>
      <c r="J75" s="90"/>
      <c r="K75" s="71"/>
    </row>
    <row r="76" spans="1:12" x14ac:dyDescent="0.2">
      <c r="A76" s="91"/>
      <c r="B76" s="91"/>
      <c r="C76" s="107"/>
      <c r="D76" s="108"/>
      <c r="E76" s="108"/>
      <c r="F76" s="108"/>
      <c r="G76" s="109"/>
      <c r="H76" s="91"/>
      <c r="I76" s="91"/>
      <c r="J76" s="91"/>
      <c r="K76" s="71"/>
    </row>
    <row r="77" spans="1:12" ht="13.5" thickBot="1" x14ac:dyDescent="0.25">
      <c r="A77" s="45">
        <v>1</v>
      </c>
      <c r="B77" s="12">
        <v>2</v>
      </c>
      <c r="C77" s="110">
        <v>3</v>
      </c>
      <c r="D77" s="111"/>
      <c r="E77" s="111"/>
      <c r="F77" s="111"/>
      <c r="G77" s="112"/>
      <c r="H77" s="13" t="s">
        <v>2</v>
      </c>
      <c r="I77" s="13" t="s">
        <v>25</v>
      </c>
      <c r="J77" s="13" t="s">
        <v>26</v>
      </c>
      <c r="K77" s="72"/>
    </row>
    <row r="78" spans="1:12" ht="15" x14ac:dyDescent="0.2">
      <c r="A78" s="46" t="s">
        <v>5</v>
      </c>
      <c r="B78" s="34" t="s">
        <v>7</v>
      </c>
      <c r="C78" s="113" t="s">
        <v>17</v>
      </c>
      <c r="D78" s="114"/>
      <c r="E78" s="114"/>
      <c r="F78" s="114"/>
      <c r="G78" s="115"/>
      <c r="H78" s="116">
        <v>15584878.380000001</v>
      </c>
      <c r="I78" s="116">
        <v>1568984.09</v>
      </c>
      <c r="J78" s="117">
        <v>14015894.289999999</v>
      </c>
    </row>
    <row r="79" spans="1:12" ht="12.75" customHeight="1" x14ac:dyDescent="0.2">
      <c r="A79" s="48" t="s">
        <v>4</v>
      </c>
      <c r="B79" s="41"/>
      <c r="C79" s="118"/>
      <c r="D79" s="119"/>
      <c r="E79" s="119"/>
      <c r="F79" s="119"/>
      <c r="G79" s="120"/>
      <c r="H79" s="138"/>
      <c r="I79" s="139"/>
      <c r="J79" s="140"/>
    </row>
    <row r="80" spans="1:12" s="55" customFormat="1" ht="15" x14ac:dyDescent="0.2">
      <c r="A80" s="63" t="s">
        <v>91</v>
      </c>
      <c r="B80" s="64" t="s">
        <v>7</v>
      </c>
      <c r="C80" s="124" t="s">
        <v>69</v>
      </c>
      <c r="D80" s="141" t="s">
        <v>93</v>
      </c>
      <c r="E80" s="125" t="s">
        <v>94</v>
      </c>
      <c r="F80" s="142"/>
      <c r="G80" s="143" t="s">
        <v>69</v>
      </c>
      <c r="H80" s="128">
        <v>5986206</v>
      </c>
      <c r="I80" s="129">
        <v>663979.15</v>
      </c>
      <c r="J80" s="130">
        <v>5322226.8499999996</v>
      </c>
      <c r="K80" s="75" t="str">
        <f t="shared" ref="K80:K143" si="2">C80 &amp; D80 &amp;E80 &amp; F80 &amp; G80</f>
        <v>00001000000000000000</v>
      </c>
      <c r="L80" s="66" t="s">
        <v>92</v>
      </c>
    </row>
    <row r="81" spans="1:12" s="55" customFormat="1" ht="22.5" x14ac:dyDescent="0.2">
      <c r="A81" s="63" t="s">
        <v>95</v>
      </c>
      <c r="B81" s="64" t="s">
        <v>7</v>
      </c>
      <c r="C81" s="124" t="s">
        <v>69</v>
      </c>
      <c r="D81" s="141" t="s">
        <v>97</v>
      </c>
      <c r="E81" s="125" t="s">
        <v>94</v>
      </c>
      <c r="F81" s="142"/>
      <c r="G81" s="143" t="s">
        <v>69</v>
      </c>
      <c r="H81" s="128">
        <v>818000</v>
      </c>
      <c r="I81" s="129">
        <v>80897.08</v>
      </c>
      <c r="J81" s="130">
        <v>737102.92</v>
      </c>
      <c r="K81" s="75" t="str">
        <f t="shared" si="2"/>
        <v>00001020000000000000</v>
      </c>
      <c r="L81" s="66" t="s">
        <v>96</v>
      </c>
    </row>
    <row r="82" spans="1:12" s="55" customFormat="1" ht="45" x14ac:dyDescent="0.2">
      <c r="A82" s="63" t="s">
        <v>98</v>
      </c>
      <c r="B82" s="64" t="s">
        <v>7</v>
      </c>
      <c r="C82" s="124" t="s">
        <v>69</v>
      </c>
      <c r="D82" s="141" t="s">
        <v>97</v>
      </c>
      <c r="E82" s="125" t="s">
        <v>100</v>
      </c>
      <c r="F82" s="142"/>
      <c r="G82" s="143" t="s">
        <v>69</v>
      </c>
      <c r="H82" s="128">
        <v>818000</v>
      </c>
      <c r="I82" s="129">
        <v>80897.08</v>
      </c>
      <c r="J82" s="130">
        <v>737102.92</v>
      </c>
      <c r="K82" s="75" t="str">
        <f t="shared" si="2"/>
        <v>00001029200000000000</v>
      </c>
      <c r="L82" s="66" t="s">
        <v>99</v>
      </c>
    </row>
    <row r="83" spans="1:12" s="55" customFormat="1" ht="15" x14ac:dyDescent="0.2">
      <c r="A83" s="63" t="s">
        <v>101</v>
      </c>
      <c r="B83" s="64" t="s">
        <v>7</v>
      </c>
      <c r="C83" s="124" t="s">
        <v>69</v>
      </c>
      <c r="D83" s="141" t="s">
        <v>97</v>
      </c>
      <c r="E83" s="125" t="s">
        <v>103</v>
      </c>
      <c r="F83" s="142"/>
      <c r="G83" s="143" t="s">
        <v>69</v>
      </c>
      <c r="H83" s="128">
        <v>818000</v>
      </c>
      <c r="I83" s="129">
        <v>80897.08</v>
      </c>
      <c r="J83" s="130">
        <v>737102.92</v>
      </c>
      <c r="K83" s="75" t="str">
        <f t="shared" si="2"/>
        <v>00001029210000000000</v>
      </c>
      <c r="L83" s="66" t="s">
        <v>102</v>
      </c>
    </row>
    <row r="84" spans="1:12" s="55" customFormat="1" ht="15" x14ac:dyDescent="0.2">
      <c r="A84" s="63" t="s">
        <v>104</v>
      </c>
      <c r="B84" s="64" t="s">
        <v>7</v>
      </c>
      <c r="C84" s="124" t="s">
        <v>69</v>
      </c>
      <c r="D84" s="141" t="s">
        <v>97</v>
      </c>
      <c r="E84" s="125" t="s">
        <v>106</v>
      </c>
      <c r="F84" s="142"/>
      <c r="G84" s="143" t="s">
        <v>69</v>
      </c>
      <c r="H84" s="128">
        <v>818000</v>
      </c>
      <c r="I84" s="129">
        <v>80897.08</v>
      </c>
      <c r="J84" s="130">
        <v>737102.92</v>
      </c>
      <c r="K84" s="75" t="str">
        <f t="shared" si="2"/>
        <v>00001029210001000000</v>
      </c>
      <c r="L84" s="66" t="s">
        <v>105</v>
      </c>
    </row>
    <row r="85" spans="1:12" s="55" customFormat="1" ht="56.25" x14ac:dyDescent="0.2">
      <c r="A85" s="63" t="s">
        <v>107</v>
      </c>
      <c r="B85" s="64" t="s">
        <v>7</v>
      </c>
      <c r="C85" s="124" t="s">
        <v>69</v>
      </c>
      <c r="D85" s="141" t="s">
        <v>97</v>
      </c>
      <c r="E85" s="125" t="s">
        <v>106</v>
      </c>
      <c r="F85" s="142"/>
      <c r="G85" s="143" t="s">
        <v>109</v>
      </c>
      <c r="H85" s="128">
        <v>818000</v>
      </c>
      <c r="I85" s="129">
        <v>80897.08</v>
      </c>
      <c r="J85" s="130">
        <v>737102.92</v>
      </c>
      <c r="K85" s="75" t="str">
        <f t="shared" si="2"/>
        <v>00001029210001000100</v>
      </c>
      <c r="L85" s="66" t="s">
        <v>108</v>
      </c>
    </row>
    <row r="86" spans="1:12" s="55" customFormat="1" ht="22.5" x14ac:dyDescent="0.2">
      <c r="A86" s="63" t="s">
        <v>110</v>
      </c>
      <c r="B86" s="64" t="s">
        <v>7</v>
      </c>
      <c r="C86" s="124" t="s">
        <v>69</v>
      </c>
      <c r="D86" s="141" t="s">
        <v>97</v>
      </c>
      <c r="E86" s="125" t="s">
        <v>106</v>
      </c>
      <c r="F86" s="142"/>
      <c r="G86" s="143" t="s">
        <v>112</v>
      </c>
      <c r="H86" s="128">
        <v>818000</v>
      </c>
      <c r="I86" s="129">
        <v>80897.08</v>
      </c>
      <c r="J86" s="130">
        <v>737102.92</v>
      </c>
      <c r="K86" s="75" t="str">
        <f t="shared" si="2"/>
        <v>00001029210001000120</v>
      </c>
      <c r="L86" s="66" t="s">
        <v>111</v>
      </c>
    </row>
    <row r="87" spans="1:12" s="55" customFormat="1" ht="22.5" x14ac:dyDescent="0.2">
      <c r="A87" s="53" t="s">
        <v>113</v>
      </c>
      <c r="B87" s="52" t="s">
        <v>7</v>
      </c>
      <c r="C87" s="131" t="s">
        <v>69</v>
      </c>
      <c r="D87" s="144" t="s">
        <v>97</v>
      </c>
      <c r="E87" s="132" t="s">
        <v>106</v>
      </c>
      <c r="F87" s="145"/>
      <c r="G87" s="146" t="s">
        <v>114</v>
      </c>
      <c r="H87" s="135">
        <v>597500</v>
      </c>
      <c r="I87" s="136">
        <v>66540</v>
      </c>
      <c r="J87" s="137">
        <f>IF(IF(H87="",0,H87)=0,0,(IF(H87&gt;0,IF(I87&gt;H87,0,H87-I87),IF(I87&gt;H87,H87-I87,0))))</f>
        <v>530960</v>
      </c>
      <c r="K87" s="75" t="str">
        <f t="shared" si="2"/>
        <v>00001029210001000121</v>
      </c>
      <c r="L87" s="54" t="str">
        <f>C87 &amp; D87 &amp;E87 &amp; F87 &amp; G87</f>
        <v>00001029210001000121</v>
      </c>
    </row>
    <row r="88" spans="1:12" s="55" customFormat="1" ht="33.75" x14ac:dyDescent="0.2">
      <c r="A88" s="53" t="s">
        <v>115</v>
      </c>
      <c r="B88" s="52" t="s">
        <v>7</v>
      </c>
      <c r="C88" s="131" t="s">
        <v>69</v>
      </c>
      <c r="D88" s="144" t="s">
        <v>97</v>
      </c>
      <c r="E88" s="132" t="s">
        <v>106</v>
      </c>
      <c r="F88" s="145"/>
      <c r="G88" s="146" t="s">
        <v>116</v>
      </c>
      <c r="H88" s="135">
        <v>40100</v>
      </c>
      <c r="I88" s="136">
        <v>0</v>
      </c>
      <c r="J88" s="137">
        <f>IF(IF(H88="",0,H88)=0,0,(IF(H88&gt;0,IF(I88&gt;H88,0,H88-I88),IF(I88&gt;H88,H88-I88,0))))</f>
        <v>40100</v>
      </c>
      <c r="K88" s="75" t="str">
        <f t="shared" si="2"/>
        <v>00001029210001000122</v>
      </c>
      <c r="L88" s="54" t="str">
        <f>C88 &amp; D88 &amp;E88 &amp; F88 &amp; G88</f>
        <v>00001029210001000122</v>
      </c>
    </row>
    <row r="89" spans="1:12" s="55" customFormat="1" ht="33.75" x14ac:dyDescent="0.2">
      <c r="A89" s="53" t="s">
        <v>117</v>
      </c>
      <c r="B89" s="52" t="s">
        <v>7</v>
      </c>
      <c r="C89" s="131" t="s">
        <v>69</v>
      </c>
      <c r="D89" s="144" t="s">
        <v>97</v>
      </c>
      <c r="E89" s="132" t="s">
        <v>106</v>
      </c>
      <c r="F89" s="145"/>
      <c r="G89" s="146" t="s">
        <v>118</v>
      </c>
      <c r="H89" s="135">
        <v>180400</v>
      </c>
      <c r="I89" s="136">
        <v>14357.08</v>
      </c>
      <c r="J89" s="137">
        <f>IF(IF(H89="",0,H89)=0,0,(IF(H89&gt;0,IF(I89&gt;H89,0,H89-I89),IF(I89&gt;H89,H89-I89,0))))</f>
        <v>166042.92000000001</v>
      </c>
      <c r="K89" s="75" t="str">
        <f t="shared" si="2"/>
        <v>00001029210001000129</v>
      </c>
      <c r="L89" s="54" t="str">
        <f>C89 &amp; D89 &amp;E89 &amp; F89 &amp; G89</f>
        <v>00001029210001000129</v>
      </c>
    </row>
    <row r="90" spans="1:12" s="55" customFormat="1" ht="45" x14ac:dyDescent="0.2">
      <c r="A90" s="63" t="s">
        <v>119</v>
      </c>
      <c r="B90" s="64" t="s">
        <v>7</v>
      </c>
      <c r="C90" s="124" t="s">
        <v>69</v>
      </c>
      <c r="D90" s="141" t="s">
        <v>121</v>
      </c>
      <c r="E90" s="125" t="s">
        <v>94</v>
      </c>
      <c r="F90" s="142"/>
      <c r="G90" s="143" t="s">
        <v>69</v>
      </c>
      <c r="H90" s="128">
        <v>4592800</v>
      </c>
      <c r="I90" s="129">
        <v>484093.07</v>
      </c>
      <c r="J90" s="130">
        <v>4108706.93</v>
      </c>
      <c r="K90" s="75" t="str">
        <f t="shared" si="2"/>
        <v>00001040000000000000</v>
      </c>
      <c r="L90" s="66" t="s">
        <v>120</v>
      </c>
    </row>
    <row r="91" spans="1:12" s="55" customFormat="1" ht="45" x14ac:dyDescent="0.2">
      <c r="A91" s="63" t="s">
        <v>98</v>
      </c>
      <c r="B91" s="64" t="s">
        <v>7</v>
      </c>
      <c r="C91" s="124" t="s">
        <v>69</v>
      </c>
      <c r="D91" s="141" t="s">
        <v>121</v>
      </c>
      <c r="E91" s="125" t="s">
        <v>100</v>
      </c>
      <c r="F91" s="142"/>
      <c r="G91" s="143" t="s">
        <v>69</v>
      </c>
      <c r="H91" s="128">
        <v>4592800</v>
      </c>
      <c r="I91" s="129">
        <v>484093.07</v>
      </c>
      <c r="J91" s="130">
        <v>4108706.93</v>
      </c>
      <c r="K91" s="75" t="str">
        <f t="shared" si="2"/>
        <v>00001049200000000000</v>
      </c>
      <c r="L91" s="66" t="s">
        <v>122</v>
      </c>
    </row>
    <row r="92" spans="1:12" s="55" customFormat="1" ht="15" x14ac:dyDescent="0.2">
      <c r="A92" s="63" t="s">
        <v>123</v>
      </c>
      <c r="B92" s="64" t="s">
        <v>7</v>
      </c>
      <c r="C92" s="124" t="s">
        <v>69</v>
      </c>
      <c r="D92" s="141" t="s">
        <v>121</v>
      </c>
      <c r="E92" s="125" t="s">
        <v>125</v>
      </c>
      <c r="F92" s="142"/>
      <c r="G92" s="143" t="s">
        <v>69</v>
      </c>
      <c r="H92" s="128">
        <v>4592800</v>
      </c>
      <c r="I92" s="129">
        <v>484093.07</v>
      </c>
      <c r="J92" s="130">
        <v>4108706.93</v>
      </c>
      <c r="K92" s="75" t="str">
        <f t="shared" si="2"/>
        <v>00001049220000000000</v>
      </c>
      <c r="L92" s="66" t="s">
        <v>124</v>
      </c>
    </row>
    <row r="93" spans="1:12" s="55" customFormat="1" ht="15" x14ac:dyDescent="0.2">
      <c r="A93" s="63" t="s">
        <v>104</v>
      </c>
      <c r="B93" s="64" t="s">
        <v>7</v>
      </c>
      <c r="C93" s="124" t="s">
        <v>69</v>
      </c>
      <c r="D93" s="141" t="s">
        <v>121</v>
      </c>
      <c r="E93" s="125" t="s">
        <v>127</v>
      </c>
      <c r="F93" s="142"/>
      <c r="G93" s="143" t="s">
        <v>69</v>
      </c>
      <c r="H93" s="128">
        <v>4157730</v>
      </c>
      <c r="I93" s="129">
        <v>447539.1</v>
      </c>
      <c r="J93" s="130">
        <v>3710190.9</v>
      </c>
      <c r="K93" s="75" t="str">
        <f t="shared" si="2"/>
        <v>00001049220001000000</v>
      </c>
      <c r="L93" s="66" t="s">
        <v>126</v>
      </c>
    </row>
    <row r="94" spans="1:12" s="55" customFormat="1" ht="56.25" x14ac:dyDescent="0.2">
      <c r="A94" s="63" t="s">
        <v>107</v>
      </c>
      <c r="B94" s="64" t="s">
        <v>7</v>
      </c>
      <c r="C94" s="124" t="s">
        <v>69</v>
      </c>
      <c r="D94" s="141" t="s">
        <v>121</v>
      </c>
      <c r="E94" s="125" t="s">
        <v>127</v>
      </c>
      <c r="F94" s="142"/>
      <c r="G94" s="143" t="s">
        <v>109</v>
      </c>
      <c r="H94" s="128">
        <v>3355060</v>
      </c>
      <c r="I94" s="129">
        <v>328903.84999999998</v>
      </c>
      <c r="J94" s="130">
        <v>3026156.15</v>
      </c>
      <c r="K94" s="75" t="str">
        <f t="shared" si="2"/>
        <v>00001049220001000100</v>
      </c>
      <c r="L94" s="66" t="s">
        <v>128</v>
      </c>
    </row>
    <row r="95" spans="1:12" s="55" customFormat="1" ht="22.5" x14ac:dyDescent="0.2">
      <c r="A95" s="63" t="s">
        <v>110</v>
      </c>
      <c r="B95" s="64" t="s">
        <v>7</v>
      </c>
      <c r="C95" s="124" t="s">
        <v>69</v>
      </c>
      <c r="D95" s="141" t="s">
        <v>121</v>
      </c>
      <c r="E95" s="125" t="s">
        <v>127</v>
      </c>
      <c r="F95" s="142"/>
      <c r="G95" s="143" t="s">
        <v>112</v>
      </c>
      <c r="H95" s="128">
        <v>3355060</v>
      </c>
      <c r="I95" s="129">
        <v>328903.84999999998</v>
      </c>
      <c r="J95" s="130">
        <v>3026156.15</v>
      </c>
      <c r="K95" s="75" t="str">
        <f t="shared" si="2"/>
        <v>00001049220001000120</v>
      </c>
      <c r="L95" s="66" t="s">
        <v>129</v>
      </c>
    </row>
    <row r="96" spans="1:12" s="55" customFormat="1" ht="22.5" x14ac:dyDescent="0.2">
      <c r="A96" s="53" t="s">
        <v>113</v>
      </c>
      <c r="B96" s="52" t="s">
        <v>7</v>
      </c>
      <c r="C96" s="131" t="s">
        <v>69</v>
      </c>
      <c r="D96" s="144" t="s">
        <v>121</v>
      </c>
      <c r="E96" s="132" t="s">
        <v>127</v>
      </c>
      <c r="F96" s="145"/>
      <c r="G96" s="146" t="s">
        <v>114</v>
      </c>
      <c r="H96" s="135">
        <v>2468550</v>
      </c>
      <c r="I96" s="136">
        <v>276210.90999999997</v>
      </c>
      <c r="J96" s="137">
        <f>IF(IF(H96="",0,H96)=0,0,(IF(H96&gt;0,IF(I96&gt;H96,0,H96-I96),IF(I96&gt;H96,H96-I96,0))))</f>
        <v>2192339.09</v>
      </c>
      <c r="K96" s="75" t="str">
        <f t="shared" si="2"/>
        <v>00001049220001000121</v>
      </c>
      <c r="L96" s="54" t="str">
        <f>C96 &amp; D96 &amp;E96 &amp; F96 &amp; G96</f>
        <v>00001049220001000121</v>
      </c>
    </row>
    <row r="97" spans="1:12" s="55" customFormat="1" ht="33.75" x14ac:dyDescent="0.2">
      <c r="A97" s="53" t="s">
        <v>115</v>
      </c>
      <c r="B97" s="52" t="s">
        <v>7</v>
      </c>
      <c r="C97" s="131" t="s">
        <v>69</v>
      </c>
      <c r="D97" s="144" t="s">
        <v>121</v>
      </c>
      <c r="E97" s="132" t="s">
        <v>127</v>
      </c>
      <c r="F97" s="145"/>
      <c r="G97" s="146" t="s">
        <v>116</v>
      </c>
      <c r="H97" s="135">
        <v>141000</v>
      </c>
      <c r="I97" s="136">
        <v>0</v>
      </c>
      <c r="J97" s="137">
        <f>IF(IF(H97="",0,H97)=0,0,(IF(H97&gt;0,IF(I97&gt;H97,0,H97-I97),IF(I97&gt;H97,H97-I97,0))))</f>
        <v>141000</v>
      </c>
      <c r="K97" s="75" t="str">
        <f t="shared" si="2"/>
        <v>00001049220001000122</v>
      </c>
      <c r="L97" s="54" t="str">
        <f>C97 &amp; D97 &amp;E97 &amp; F97 &amp; G97</f>
        <v>00001049220001000122</v>
      </c>
    </row>
    <row r="98" spans="1:12" s="55" customFormat="1" ht="33.75" x14ac:dyDescent="0.2">
      <c r="A98" s="53" t="s">
        <v>117</v>
      </c>
      <c r="B98" s="52" t="s">
        <v>7</v>
      </c>
      <c r="C98" s="131" t="s">
        <v>69</v>
      </c>
      <c r="D98" s="144" t="s">
        <v>121</v>
      </c>
      <c r="E98" s="132" t="s">
        <v>127</v>
      </c>
      <c r="F98" s="145"/>
      <c r="G98" s="146" t="s">
        <v>118</v>
      </c>
      <c r="H98" s="135">
        <v>745510</v>
      </c>
      <c r="I98" s="136">
        <v>52692.94</v>
      </c>
      <c r="J98" s="137">
        <f>IF(IF(H98="",0,H98)=0,0,(IF(H98&gt;0,IF(I98&gt;H98,0,H98-I98),IF(I98&gt;H98,H98-I98,0))))</f>
        <v>692817.06</v>
      </c>
      <c r="K98" s="75" t="str">
        <f t="shared" si="2"/>
        <v>00001049220001000129</v>
      </c>
      <c r="L98" s="54" t="str">
        <f>C98 &amp; D98 &amp;E98 &amp; F98 &amp; G98</f>
        <v>00001049220001000129</v>
      </c>
    </row>
    <row r="99" spans="1:12" s="55" customFormat="1" ht="22.5" x14ac:dyDescent="0.2">
      <c r="A99" s="63" t="s">
        <v>130</v>
      </c>
      <c r="B99" s="64" t="s">
        <v>7</v>
      </c>
      <c r="C99" s="124" t="s">
        <v>69</v>
      </c>
      <c r="D99" s="141" t="s">
        <v>121</v>
      </c>
      <c r="E99" s="125" t="s">
        <v>127</v>
      </c>
      <c r="F99" s="142"/>
      <c r="G99" s="143" t="s">
        <v>7</v>
      </c>
      <c r="H99" s="128">
        <v>772170</v>
      </c>
      <c r="I99" s="129">
        <v>112488.25</v>
      </c>
      <c r="J99" s="130">
        <v>659681.75</v>
      </c>
      <c r="K99" s="75" t="str">
        <f t="shared" si="2"/>
        <v>00001049220001000200</v>
      </c>
      <c r="L99" s="66" t="s">
        <v>131</v>
      </c>
    </row>
    <row r="100" spans="1:12" s="55" customFormat="1" ht="22.5" x14ac:dyDescent="0.2">
      <c r="A100" s="63" t="s">
        <v>132</v>
      </c>
      <c r="B100" s="64" t="s">
        <v>7</v>
      </c>
      <c r="C100" s="124" t="s">
        <v>69</v>
      </c>
      <c r="D100" s="141" t="s">
        <v>121</v>
      </c>
      <c r="E100" s="125" t="s">
        <v>127</v>
      </c>
      <c r="F100" s="142"/>
      <c r="G100" s="143" t="s">
        <v>134</v>
      </c>
      <c r="H100" s="128">
        <v>772170</v>
      </c>
      <c r="I100" s="129">
        <v>112488.25</v>
      </c>
      <c r="J100" s="130">
        <v>659681.75</v>
      </c>
      <c r="K100" s="75" t="str">
        <f t="shared" si="2"/>
        <v>00001049220001000240</v>
      </c>
      <c r="L100" s="66" t="s">
        <v>133</v>
      </c>
    </row>
    <row r="101" spans="1:12" s="55" customFormat="1" ht="15" x14ac:dyDescent="0.2">
      <c r="A101" s="53" t="s">
        <v>135</v>
      </c>
      <c r="B101" s="52" t="s">
        <v>7</v>
      </c>
      <c r="C101" s="131" t="s">
        <v>69</v>
      </c>
      <c r="D101" s="144" t="s">
        <v>121</v>
      </c>
      <c r="E101" s="132" t="s">
        <v>127</v>
      </c>
      <c r="F101" s="145"/>
      <c r="G101" s="146" t="s">
        <v>136</v>
      </c>
      <c r="H101" s="135">
        <v>490487.57</v>
      </c>
      <c r="I101" s="136">
        <v>39072.720000000001</v>
      </c>
      <c r="J101" s="137">
        <f>IF(IF(H101="",0,H101)=0,0,(IF(H101&gt;0,IF(I101&gt;H101,0,H101-I101),IF(I101&gt;H101,H101-I101,0))))</f>
        <v>451414.85</v>
      </c>
      <c r="K101" s="75" t="str">
        <f t="shared" si="2"/>
        <v>00001049220001000244</v>
      </c>
      <c r="L101" s="54" t="str">
        <f>C101 &amp; D101 &amp;E101 &amp; F101 &amp; G101</f>
        <v>00001049220001000244</v>
      </c>
    </row>
    <row r="102" spans="1:12" s="55" customFormat="1" ht="15" x14ac:dyDescent="0.2">
      <c r="A102" s="53" t="s">
        <v>137</v>
      </c>
      <c r="B102" s="52" t="s">
        <v>7</v>
      </c>
      <c r="C102" s="131" t="s">
        <v>69</v>
      </c>
      <c r="D102" s="144" t="s">
        <v>121</v>
      </c>
      <c r="E102" s="132" t="s">
        <v>127</v>
      </c>
      <c r="F102" s="145"/>
      <c r="G102" s="146" t="s">
        <v>138</v>
      </c>
      <c r="H102" s="135">
        <v>281682.43</v>
      </c>
      <c r="I102" s="136">
        <v>73415.53</v>
      </c>
      <c r="J102" s="137">
        <f>IF(IF(H102="",0,H102)=0,0,(IF(H102&gt;0,IF(I102&gt;H102,0,H102-I102),IF(I102&gt;H102,H102-I102,0))))</f>
        <v>208266.9</v>
      </c>
      <c r="K102" s="75" t="str">
        <f t="shared" si="2"/>
        <v>00001049220001000247</v>
      </c>
      <c r="L102" s="54" t="str">
        <f>C102 &amp; D102 &amp;E102 &amp; F102 &amp; G102</f>
        <v>00001049220001000247</v>
      </c>
    </row>
    <row r="103" spans="1:12" s="55" customFormat="1" ht="15" x14ac:dyDescent="0.2">
      <c r="A103" s="63" t="s">
        <v>139</v>
      </c>
      <c r="B103" s="64" t="s">
        <v>7</v>
      </c>
      <c r="C103" s="124" t="s">
        <v>69</v>
      </c>
      <c r="D103" s="141" t="s">
        <v>121</v>
      </c>
      <c r="E103" s="125" t="s">
        <v>127</v>
      </c>
      <c r="F103" s="142"/>
      <c r="G103" s="143" t="s">
        <v>141</v>
      </c>
      <c r="H103" s="128">
        <v>30500</v>
      </c>
      <c r="I103" s="129">
        <v>6147</v>
      </c>
      <c r="J103" s="130">
        <v>24353</v>
      </c>
      <c r="K103" s="75" t="str">
        <f t="shared" si="2"/>
        <v>00001049220001000800</v>
      </c>
      <c r="L103" s="66" t="s">
        <v>140</v>
      </c>
    </row>
    <row r="104" spans="1:12" s="55" customFormat="1" ht="15" x14ac:dyDescent="0.2">
      <c r="A104" s="63" t="s">
        <v>142</v>
      </c>
      <c r="B104" s="64" t="s">
        <v>7</v>
      </c>
      <c r="C104" s="124" t="s">
        <v>69</v>
      </c>
      <c r="D104" s="141" t="s">
        <v>121</v>
      </c>
      <c r="E104" s="125" t="s">
        <v>127</v>
      </c>
      <c r="F104" s="142"/>
      <c r="G104" s="143" t="s">
        <v>144</v>
      </c>
      <c r="H104" s="128">
        <v>30500</v>
      </c>
      <c r="I104" s="129">
        <v>6147</v>
      </c>
      <c r="J104" s="130">
        <v>24353</v>
      </c>
      <c r="K104" s="75" t="str">
        <f t="shared" si="2"/>
        <v>00001049220001000850</v>
      </c>
      <c r="L104" s="66" t="s">
        <v>143</v>
      </c>
    </row>
    <row r="105" spans="1:12" s="55" customFormat="1" ht="22.5" x14ac:dyDescent="0.2">
      <c r="A105" s="53" t="s">
        <v>145</v>
      </c>
      <c r="B105" s="52" t="s">
        <v>7</v>
      </c>
      <c r="C105" s="131" t="s">
        <v>69</v>
      </c>
      <c r="D105" s="144" t="s">
        <v>121</v>
      </c>
      <c r="E105" s="132" t="s">
        <v>127</v>
      </c>
      <c r="F105" s="145"/>
      <c r="G105" s="146" t="s">
        <v>146</v>
      </c>
      <c r="H105" s="135">
        <v>17700</v>
      </c>
      <c r="I105" s="136">
        <v>823</v>
      </c>
      <c r="J105" s="137">
        <f>IF(IF(H105="",0,H105)=0,0,(IF(H105&gt;0,IF(I105&gt;H105,0,H105-I105),IF(I105&gt;H105,H105-I105,0))))</f>
        <v>16877</v>
      </c>
      <c r="K105" s="75" t="str">
        <f t="shared" si="2"/>
        <v>00001049220001000851</v>
      </c>
      <c r="L105" s="54" t="str">
        <f>C105 &amp; D105 &amp;E105 &amp; F105 &amp; G105</f>
        <v>00001049220001000851</v>
      </c>
    </row>
    <row r="106" spans="1:12" s="55" customFormat="1" ht="15" x14ac:dyDescent="0.2">
      <c r="A106" s="53" t="s">
        <v>147</v>
      </c>
      <c r="B106" s="52" t="s">
        <v>7</v>
      </c>
      <c r="C106" s="131" t="s">
        <v>69</v>
      </c>
      <c r="D106" s="144" t="s">
        <v>121</v>
      </c>
      <c r="E106" s="132" t="s">
        <v>127</v>
      </c>
      <c r="F106" s="145"/>
      <c r="G106" s="146" t="s">
        <v>148</v>
      </c>
      <c r="H106" s="135">
        <v>2500</v>
      </c>
      <c r="I106" s="136">
        <v>166</v>
      </c>
      <c r="J106" s="137">
        <f>IF(IF(H106="",0,H106)=0,0,(IF(H106&gt;0,IF(I106&gt;H106,0,H106-I106),IF(I106&gt;H106,H106-I106,0))))</f>
        <v>2334</v>
      </c>
      <c r="K106" s="75" t="str">
        <f t="shared" si="2"/>
        <v>00001049220001000852</v>
      </c>
      <c r="L106" s="54" t="str">
        <f>C106 &amp; D106 &amp;E106 &amp; F106 &amp; G106</f>
        <v>00001049220001000852</v>
      </c>
    </row>
    <row r="107" spans="1:12" s="55" customFormat="1" ht="15" x14ac:dyDescent="0.2">
      <c r="A107" s="53" t="s">
        <v>149</v>
      </c>
      <c r="B107" s="52" t="s">
        <v>7</v>
      </c>
      <c r="C107" s="131" t="s">
        <v>69</v>
      </c>
      <c r="D107" s="144" t="s">
        <v>121</v>
      </c>
      <c r="E107" s="132" t="s">
        <v>127</v>
      </c>
      <c r="F107" s="145"/>
      <c r="G107" s="146" t="s">
        <v>150</v>
      </c>
      <c r="H107" s="135">
        <v>10300</v>
      </c>
      <c r="I107" s="136">
        <v>5158</v>
      </c>
      <c r="J107" s="137">
        <f>IF(IF(H107="",0,H107)=0,0,(IF(H107&gt;0,IF(I107&gt;H107,0,H107-I107),IF(I107&gt;H107,H107-I107,0))))</f>
        <v>5142</v>
      </c>
      <c r="K107" s="75" t="str">
        <f t="shared" si="2"/>
        <v>00001049220001000853</v>
      </c>
      <c r="L107" s="54" t="str">
        <f>C107 &amp; D107 &amp;E107 &amp; F107 &amp; G107</f>
        <v>00001049220001000853</v>
      </c>
    </row>
    <row r="108" spans="1:12" s="55" customFormat="1" ht="33.75" x14ac:dyDescent="0.2">
      <c r="A108" s="63" t="s">
        <v>151</v>
      </c>
      <c r="B108" s="64" t="s">
        <v>7</v>
      </c>
      <c r="C108" s="124" t="s">
        <v>69</v>
      </c>
      <c r="D108" s="141" t="s">
        <v>121</v>
      </c>
      <c r="E108" s="125" t="s">
        <v>153</v>
      </c>
      <c r="F108" s="142"/>
      <c r="G108" s="143" t="s">
        <v>69</v>
      </c>
      <c r="H108" s="128">
        <v>269070</v>
      </c>
      <c r="I108" s="129">
        <v>19206.669999999998</v>
      </c>
      <c r="J108" s="130">
        <v>249863.33</v>
      </c>
      <c r="K108" s="75" t="str">
        <f t="shared" si="2"/>
        <v>00001049220042020000</v>
      </c>
      <c r="L108" s="66" t="s">
        <v>152</v>
      </c>
    </row>
    <row r="109" spans="1:12" s="55" customFormat="1" ht="56.25" x14ac:dyDescent="0.2">
      <c r="A109" s="63" t="s">
        <v>107</v>
      </c>
      <c r="B109" s="64" t="s">
        <v>7</v>
      </c>
      <c r="C109" s="124" t="s">
        <v>69</v>
      </c>
      <c r="D109" s="141" t="s">
        <v>121</v>
      </c>
      <c r="E109" s="125" t="s">
        <v>153</v>
      </c>
      <c r="F109" s="142"/>
      <c r="G109" s="143" t="s">
        <v>109</v>
      </c>
      <c r="H109" s="128">
        <v>249880</v>
      </c>
      <c r="I109" s="129">
        <v>19206.669999999998</v>
      </c>
      <c r="J109" s="130">
        <v>230673.33</v>
      </c>
      <c r="K109" s="75" t="str">
        <f t="shared" si="2"/>
        <v>00001049220042020100</v>
      </c>
      <c r="L109" s="66" t="s">
        <v>154</v>
      </c>
    </row>
    <row r="110" spans="1:12" s="55" customFormat="1" ht="22.5" x14ac:dyDescent="0.2">
      <c r="A110" s="63" t="s">
        <v>110</v>
      </c>
      <c r="B110" s="64" t="s">
        <v>7</v>
      </c>
      <c r="C110" s="124" t="s">
        <v>69</v>
      </c>
      <c r="D110" s="141" t="s">
        <v>121</v>
      </c>
      <c r="E110" s="125" t="s">
        <v>153</v>
      </c>
      <c r="F110" s="142"/>
      <c r="G110" s="143" t="s">
        <v>112</v>
      </c>
      <c r="H110" s="128">
        <v>249880</v>
      </c>
      <c r="I110" s="129">
        <v>19206.669999999998</v>
      </c>
      <c r="J110" s="130">
        <v>230673.33</v>
      </c>
      <c r="K110" s="75" t="str">
        <f t="shared" si="2"/>
        <v>00001049220042020120</v>
      </c>
      <c r="L110" s="66" t="s">
        <v>155</v>
      </c>
    </row>
    <row r="111" spans="1:12" s="55" customFormat="1" ht="22.5" x14ac:dyDescent="0.2">
      <c r="A111" s="53" t="s">
        <v>113</v>
      </c>
      <c r="B111" s="52" t="s">
        <v>7</v>
      </c>
      <c r="C111" s="131" t="s">
        <v>69</v>
      </c>
      <c r="D111" s="144" t="s">
        <v>121</v>
      </c>
      <c r="E111" s="132" t="s">
        <v>153</v>
      </c>
      <c r="F111" s="145"/>
      <c r="G111" s="146" t="s">
        <v>114</v>
      </c>
      <c r="H111" s="135">
        <v>177020</v>
      </c>
      <c r="I111" s="136">
        <v>14751.67</v>
      </c>
      <c r="J111" s="137">
        <f>IF(IF(H111="",0,H111)=0,0,(IF(H111&gt;0,IF(I111&gt;H111,0,H111-I111),IF(I111&gt;H111,H111-I111,0))))</f>
        <v>162268.32999999999</v>
      </c>
      <c r="K111" s="75" t="str">
        <f t="shared" si="2"/>
        <v>00001049220042020121</v>
      </c>
      <c r="L111" s="54" t="str">
        <f>C111 &amp; D111 &amp;E111 &amp; F111 &amp; G111</f>
        <v>00001049220042020121</v>
      </c>
    </row>
    <row r="112" spans="1:12" s="55" customFormat="1" ht="33.75" x14ac:dyDescent="0.2">
      <c r="A112" s="53" t="s">
        <v>115</v>
      </c>
      <c r="B112" s="52" t="s">
        <v>7</v>
      </c>
      <c r="C112" s="131" t="s">
        <v>69</v>
      </c>
      <c r="D112" s="144" t="s">
        <v>121</v>
      </c>
      <c r="E112" s="132" t="s">
        <v>153</v>
      </c>
      <c r="F112" s="145"/>
      <c r="G112" s="146" t="s">
        <v>116</v>
      </c>
      <c r="H112" s="135">
        <v>19400</v>
      </c>
      <c r="I112" s="136">
        <v>0</v>
      </c>
      <c r="J112" s="137">
        <f>IF(IF(H112="",0,H112)=0,0,(IF(H112&gt;0,IF(I112&gt;H112,0,H112-I112),IF(I112&gt;H112,H112-I112,0))))</f>
        <v>19400</v>
      </c>
      <c r="K112" s="75" t="str">
        <f t="shared" si="2"/>
        <v>00001049220042020122</v>
      </c>
      <c r="L112" s="54" t="str">
        <f>C112 &amp; D112 &amp;E112 &amp; F112 &amp; G112</f>
        <v>00001049220042020122</v>
      </c>
    </row>
    <row r="113" spans="1:12" s="55" customFormat="1" ht="33.75" x14ac:dyDescent="0.2">
      <c r="A113" s="53" t="s">
        <v>117</v>
      </c>
      <c r="B113" s="52" t="s">
        <v>7</v>
      </c>
      <c r="C113" s="131" t="s">
        <v>69</v>
      </c>
      <c r="D113" s="144" t="s">
        <v>121</v>
      </c>
      <c r="E113" s="132" t="s">
        <v>153</v>
      </c>
      <c r="F113" s="145"/>
      <c r="G113" s="146" t="s">
        <v>118</v>
      </c>
      <c r="H113" s="135">
        <v>53460</v>
      </c>
      <c r="I113" s="136">
        <v>4455</v>
      </c>
      <c r="J113" s="137">
        <f>IF(IF(H113="",0,H113)=0,0,(IF(H113&gt;0,IF(I113&gt;H113,0,H113-I113),IF(I113&gt;H113,H113-I113,0))))</f>
        <v>49005</v>
      </c>
      <c r="K113" s="75" t="str">
        <f t="shared" si="2"/>
        <v>00001049220042020129</v>
      </c>
      <c r="L113" s="54" t="str">
        <f>C113 &amp; D113 &amp;E113 &amp; F113 &amp; G113</f>
        <v>00001049220042020129</v>
      </c>
    </row>
    <row r="114" spans="1:12" s="55" customFormat="1" ht="22.5" x14ac:dyDescent="0.2">
      <c r="A114" s="63" t="s">
        <v>130</v>
      </c>
      <c r="B114" s="64" t="s">
        <v>7</v>
      </c>
      <c r="C114" s="124" t="s">
        <v>69</v>
      </c>
      <c r="D114" s="141" t="s">
        <v>121</v>
      </c>
      <c r="E114" s="125" t="s">
        <v>153</v>
      </c>
      <c r="F114" s="142"/>
      <c r="G114" s="143" t="s">
        <v>7</v>
      </c>
      <c r="H114" s="128">
        <v>19190</v>
      </c>
      <c r="I114" s="129">
        <v>0</v>
      </c>
      <c r="J114" s="130">
        <v>19190</v>
      </c>
      <c r="K114" s="75" t="str">
        <f t="shared" si="2"/>
        <v>00001049220042020200</v>
      </c>
      <c r="L114" s="66" t="s">
        <v>156</v>
      </c>
    </row>
    <row r="115" spans="1:12" s="55" customFormat="1" ht="22.5" x14ac:dyDescent="0.2">
      <c r="A115" s="63" t="s">
        <v>132</v>
      </c>
      <c r="B115" s="64" t="s">
        <v>7</v>
      </c>
      <c r="C115" s="124" t="s">
        <v>69</v>
      </c>
      <c r="D115" s="141" t="s">
        <v>121</v>
      </c>
      <c r="E115" s="125" t="s">
        <v>153</v>
      </c>
      <c r="F115" s="142"/>
      <c r="G115" s="143" t="s">
        <v>134</v>
      </c>
      <c r="H115" s="128">
        <v>19190</v>
      </c>
      <c r="I115" s="129">
        <v>0</v>
      </c>
      <c r="J115" s="130">
        <v>19190</v>
      </c>
      <c r="K115" s="75" t="str">
        <f t="shared" si="2"/>
        <v>00001049220042020240</v>
      </c>
      <c r="L115" s="66" t="s">
        <v>157</v>
      </c>
    </row>
    <row r="116" spans="1:12" s="55" customFormat="1" ht="15" x14ac:dyDescent="0.2">
      <c r="A116" s="53" t="s">
        <v>135</v>
      </c>
      <c r="B116" s="52" t="s">
        <v>7</v>
      </c>
      <c r="C116" s="131" t="s">
        <v>69</v>
      </c>
      <c r="D116" s="144" t="s">
        <v>121</v>
      </c>
      <c r="E116" s="132" t="s">
        <v>153</v>
      </c>
      <c r="F116" s="145"/>
      <c r="G116" s="146" t="s">
        <v>136</v>
      </c>
      <c r="H116" s="135">
        <v>19190</v>
      </c>
      <c r="I116" s="136">
        <v>0</v>
      </c>
      <c r="J116" s="137">
        <f>IF(IF(H116="",0,H116)=0,0,(IF(H116&gt;0,IF(I116&gt;H116,0,H116-I116),IF(I116&gt;H116,H116-I116,0))))</f>
        <v>19190</v>
      </c>
      <c r="K116" s="75" t="str">
        <f t="shared" si="2"/>
        <v>00001049220042020244</v>
      </c>
      <c r="L116" s="54" t="str">
        <f>C116 &amp; D116 &amp;E116 &amp; F116 &amp; G116</f>
        <v>00001049220042020244</v>
      </c>
    </row>
    <row r="117" spans="1:12" s="55" customFormat="1" ht="56.25" x14ac:dyDescent="0.2">
      <c r="A117" s="63" t="s">
        <v>158</v>
      </c>
      <c r="B117" s="64" t="s">
        <v>7</v>
      </c>
      <c r="C117" s="124" t="s">
        <v>69</v>
      </c>
      <c r="D117" s="141" t="s">
        <v>121</v>
      </c>
      <c r="E117" s="125" t="s">
        <v>160</v>
      </c>
      <c r="F117" s="142"/>
      <c r="G117" s="143" t="s">
        <v>69</v>
      </c>
      <c r="H117" s="128">
        <v>152700</v>
      </c>
      <c r="I117" s="129">
        <v>17347.3</v>
      </c>
      <c r="J117" s="130">
        <v>135352.70000000001</v>
      </c>
      <c r="K117" s="75" t="str">
        <f t="shared" si="2"/>
        <v>00001049220070280000</v>
      </c>
      <c r="L117" s="66" t="s">
        <v>159</v>
      </c>
    </row>
    <row r="118" spans="1:12" s="55" customFormat="1" ht="56.25" x14ac:dyDescent="0.2">
      <c r="A118" s="63" t="s">
        <v>107</v>
      </c>
      <c r="B118" s="64" t="s">
        <v>7</v>
      </c>
      <c r="C118" s="124" t="s">
        <v>69</v>
      </c>
      <c r="D118" s="141" t="s">
        <v>121</v>
      </c>
      <c r="E118" s="125" t="s">
        <v>160</v>
      </c>
      <c r="F118" s="142"/>
      <c r="G118" s="143" t="s">
        <v>109</v>
      </c>
      <c r="H118" s="128">
        <v>148200</v>
      </c>
      <c r="I118" s="129">
        <v>17347.3</v>
      </c>
      <c r="J118" s="130">
        <v>130852.7</v>
      </c>
      <c r="K118" s="75" t="str">
        <f t="shared" si="2"/>
        <v>00001049220070280100</v>
      </c>
      <c r="L118" s="66" t="s">
        <v>161</v>
      </c>
    </row>
    <row r="119" spans="1:12" s="55" customFormat="1" ht="22.5" x14ac:dyDescent="0.2">
      <c r="A119" s="63" t="s">
        <v>110</v>
      </c>
      <c r="B119" s="64" t="s">
        <v>7</v>
      </c>
      <c r="C119" s="124" t="s">
        <v>69</v>
      </c>
      <c r="D119" s="141" t="s">
        <v>121</v>
      </c>
      <c r="E119" s="125" t="s">
        <v>160</v>
      </c>
      <c r="F119" s="142"/>
      <c r="G119" s="143" t="s">
        <v>112</v>
      </c>
      <c r="H119" s="128">
        <v>148200</v>
      </c>
      <c r="I119" s="129">
        <v>17347.3</v>
      </c>
      <c r="J119" s="130">
        <v>130852.7</v>
      </c>
      <c r="K119" s="75" t="str">
        <f t="shared" si="2"/>
        <v>00001049220070280120</v>
      </c>
      <c r="L119" s="66" t="s">
        <v>162</v>
      </c>
    </row>
    <row r="120" spans="1:12" s="55" customFormat="1" ht="22.5" x14ac:dyDescent="0.2">
      <c r="A120" s="53" t="s">
        <v>113</v>
      </c>
      <c r="B120" s="52" t="s">
        <v>7</v>
      </c>
      <c r="C120" s="131" t="s">
        <v>69</v>
      </c>
      <c r="D120" s="144" t="s">
        <v>121</v>
      </c>
      <c r="E120" s="132" t="s">
        <v>160</v>
      </c>
      <c r="F120" s="145"/>
      <c r="G120" s="146" t="s">
        <v>114</v>
      </c>
      <c r="H120" s="135">
        <v>113800</v>
      </c>
      <c r="I120" s="136">
        <v>14483.33</v>
      </c>
      <c r="J120" s="137">
        <f>IF(IF(H120="",0,H120)=0,0,(IF(H120&gt;0,IF(I120&gt;H120,0,H120-I120),IF(I120&gt;H120,H120-I120,0))))</f>
        <v>99316.67</v>
      </c>
      <c r="K120" s="75" t="str">
        <f t="shared" si="2"/>
        <v>00001049220070280121</v>
      </c>
      <c r="L120" s="54" t="str">
        <f>C120 &amp; D120 &amp;E120 &amp; F120 &amp; G120</f>
        <v>00001049220070280121</v>
      </c>
    </row>
    <row r="121" spans="1:12" s="55" customFormat="1" ht="33.75" x14ac:dyDescent="0.2">
      <c r="A121" s="53" t="s">
        <v>117</v>
      </c>
      <c r="B121" s="52" t="s">
        <v>7</v>
      </c>
      <c r="C121" s="131" t="s">
        <v>69</v>
      </c>
      <c r="D121" s="144" t="s">
        <v>121</v>
      </c>
      <c r="E121" s="132" t="s">
        <v>160</v>
      </c>
      <c r="F121" s="145"/>
      <c r="G121" s="146" t="s">
        <v>118</v>
      </c>
      <c r="H121" s="135">
        <v>34400</v>
      </c>
      <c r="I121" s="136">
        <v>2863.97</v>
      </c>
      <c r="J121" s="137">
        <f>IF(IF(H121="",0,H121)=0,0,(IF(H121&gt;0,IF(I121&gt;H121,0,H121-I121),IF(I121&gt;H121,H121-I121,0))))</f>
        <v>31536.03</v>
      </c>
      <c r="K121" s="75" t="str">
        <f t="shared" si="2"/>
        <v>00001049220070280129</v>
      </c>
      <c r="L121" s="54" t="str">
        <f>C121 &amp; D121 &amp;E121 &amp; F121 &amp; G121</f>
        <v>00001049220070280129</v>
      </c>
    </row>
    <row r="122" spans="1:12" s="55" customFormat="1" ht="22.5" x14ac:dyDescent="0.2">
      <c r="A122" s="63" t="s">
        <v>130</v>
      </c>
      <c r="B122" s="64" t="s">
        <v>7</v>
      </c>
      <c r="C122" s="124" t="s">
        <v>69</v>
      </c>
      <c r="D122" s="141" t="s">
        <v>121</v>
      </c>
      <c r="E122" s="125" t="s">
        <v>160</v>
      </c>
      <c r="F122" s="142"/>
      <c r="G122" s="143" t="s">
        <v>7</v>
      </c>
      <c r="H122" s="128">
        <v>4500</v>
      </c>
      <c r="I122" s="129">
        <v>0</v>
      </c>
      <c r="J122" s="130">
        <v>4500</v>
      </c>
      <c r="K122" s="75" t="str">
        <f t="shared" si="2"/>
        <v>00001049220070280200</v>
      </c>
      <c r="L122" s="66" t="s">
        <v>163</v>
      </c>
    </row>
    <row r="123" spans="1:12" s="55" customFormat="1" ht="22.5" x14ac:dyDescent="0.2">
      <c r="A123" s="63" t="s">
        <v>132</v>
      </c>
      <c r="B123" s="64" t="s">
        <v>7</v>
      </c>
      <c r="C123" s="124" t="s">
        <v>69</v>
      </c>
      <c r="D123" s="141" t="s">
        <v>121</v>
      </c>
      <c r="E123" s="125" t="s">
        <v>160</v>
      </c>
      <c r="F123" s="142"/>
      <c r="G123" s="143" t="s">
        <v>134</v>
      </c>
      <c r="H123" s="128">
        <v>4500</v>
      </c>
      <c r="I123" s="129">
        <v>0</v>
      </c>
      <c r="J123" s="130">
        <v>4500</v>
      </c>
      <c r="K123" s="75" t="str">
        <f t="shared" si="2"/>
        <v>00001049220070280240</v>
      </c>
      <c r="L123" s="66" t="s">
        <v>164</v>
      </c>
    </row>
    <row r="124" spans="1:12" s="55" customFormat="1" ht="15" x14ac:dyDescent="0.2">
      <c r="A124" s="53" t="s">
        <v>135</v>
      </c>
      <c r="B124" s="52" t="s">
        <v>7</v>
      </c>
      <c r="C124" s="131" t="s">
        <v>69</v>
      </c>
      <c r="D124" s="144" t="s">
        <v>121</v>
      </c>
      <c r="E124" s="132" t="s">
        <v>160</v>
      </c>
      <c r="F124" s="145"/>
      <c r="G124" s="146" t="s">
        <v>136</v>
      </c>
      <c r="H124" s="135">
        <v>4500</v>
      </c>
      <c r="I124" s="136">
        <v>0</v>
      </c>
      <c r="J124" s="137">
        <f>IF(IF(H124="",0,H124)=0,0,(IF(H124&gt;0,IF(I124&gt;H124,0,H124-I124),IF(I124&gt;H124,H124-I124,0))))</f>
        <v>4500</v>
      </c>
      <c r="K124" s="75" t="str">
        <f t="shared" si="2"/>
        <v>00001049220070280244</v>
      </c>
      <c r="L124" s="54" t="str">
        <f>C124 &amp; D124 &amp;E124 &amp; F124 &amp; G124</f>
        <v>00001049220070280244</v>
      </c>
    </row>
    <row r="125" spans="1:12" s="55" customFormat="1" ht="56.25" x14ac:dyDescent="0.2">
      <c r="A125" s="63" t="s">
        <v>165</v>
      </c>
      <c r="B125" s="64" t="s">
        <v>7</v>
      </c>
      <c r="C125" s="124" t="s">
        <v>69</v>
      </c>
      <c r="D125" s="141" t="s">
        <v>121</v>
      </c>
      <c r="E125" s="125" t="s">
        <v>167</v>
      </c>
      <c r="F125" s="142"/>
      <c r="G125" s="143" t="s">
        <v>69</v>
      </c>
      <c r="H125" s="128">
        <v>500</v>
      </c>
      <c r="I125" s="129">
        <v>0</v>
      </c>
      <c r="J125" s="130">
        <v>500</v>
      </c>
      <c r="K125" s="75" t="str">
        <f t="shared" si="2"/>
        <v>00001049220070650000</v>
      </c>
      <c r="L125" s="66" t="s">
        <v>166</v>
      </c>
    </row>
    <row r="126" spans="1:12" s="55" customFormat="1" ht="22.5" x14ac:dyDescent="0.2">
      <c r="A126" s="63" t="s">
        <v>130</v>
      </c>
      <c r="B126" s="64" t="s">
        <v>7</v>
      </c>
      <c r="C126" s="124" t="s">
        <v>69</v>
      </c>
      <c r="D126" s="141" t="s">
        <v>121</v>
      </c>
      <c r="E126" s="125" t="s">
        <v>167</v>
      </c>
      <c r="F126" s="142"/>
      <c r="G126" s="143" t="s">
        <v>7</v>
      </c>
      <c r="H126" s="128">
        <v>500</v>
      </c>
      <c r="I126" s="129">
        <v>0</v>
      </c>
      <c r="J126" s="130">
        <v>500</v>
      </c>
      <c r="K126" s="75" t="str">
        <f t="shared" si="2"/>
        <v>00001049220070650200</v>
      </c>
      <c r="L126" s="66" t="s">
        <v>168</v>
      </c>
    </row>
    <row r="127" spans="1:12" s="55" customFormat="1" ht="22.5" x14ac:dyDescent="0.2">
      <c r="A127" s="63" t="s">
        <v>132</v>
      </c>
      <c r="B127" s="64" t="s">
        <v>7</v>
      </c>
      <c r="C127" s="124" t="s">
        <v>69</v>
      </c>
      <c r="D127" s="141" t="s">
        <v>121</v>
      </c>
      <c r="E127" s="125" t="s">
        <v>167</v>
      </c>
      <c r="F127" s="142"/>
      <c r="G127" s="143" t="s">
        <v>134</v>
      </c>
      <c r="H127" s="128">
        <v>500</v>
      </c>
      <c r="I127" s="129">
        <v>0</v>
      </c>
      <c r="J127" s="130">
        <v>500</v>
      </c>
      <c r="K127" s="75" t="str">
        <f t="shared" si="2"/>
        <v>00001049220070650240</v>
      </c>
      <c r="L127" s="66" t="s">
        <v>169</v>
      </c>
    </row>
    <row r="128" spans="1:12" s="55" customFormat="1" ht="15" x14ac:dyDescent="0.2">
      <c r="A128" s="53" t="s">
        <v>135</v>
      </c>
      <c r="B128" s="52" t="s">
        <v>7</v>
      </c>
      <c r="C128" s="131" t="s">
        <v>69</v>
      </c>
      <c r="D128" s="144" t="s">
        <v>121</v>
      </c>
      <c r="E128" s="132" t="s">
        <v>167</v>
      </c>
      <c r="F128" s="145"/>
      <c r="G128" s="146" t="s">
        <v>136</v>
      </c>
      <c r="H128" s="135">
        <v>500</v>
      </c>
      <c r="I128" s="136">
        <v>0</v>
      </c>
      <c r="J128" s="137">
        <f>IF(IF(H128="",0,H128)=0,0,(IF(H128&gt;0,IF(I128&gt;H128,0,H128-I128),IF(I128&gt;H128,H128-I128,0))))</f>
        <v>500</v>
      </c>
      <c r="K128" s="75" t="str">
        <f t="shared" si="2"/>
        <v>00001049220070650244</v>
      </c>
      <c r="L128" s="54" t="str">
        <f>C128 &amp; D128 &amp;E128 &amp; F128 &amp; G128</f>
        <v>00001049220070650244</v>
      </c>
    </row>
    <row r="129" spans="1:12" s="55" customFormat="1" ht="45" x14ac:dyDescent="0.2">
      <c r="A129" s="63" t="s">
        <v>170</v>
      </c>
      <c r="B129" s="64" t="s">
        <v>7</v>
      </c>
      <c r="C129" s="124" t="s">
        <v>69</v>
      </c>
      <c r="D129" s="141" t="s">
        <v>121</v>
      </c>
      <c r="E129" s="125" t="s">
        <v>172</v>
      </c>
      <c r="F129" s="142"/>
      <c r="G129" s="143" t="s">
        <v>69</v>
      </c>
      <c r="H129" s="128">
        <v>12800</v>
      </c>
      <c r="I129" s="129">
        <v>0</v>
      </c>
      <c r="J129" s="130">
        <v>12800</v>
      </c>
      <c r="K129" s="75" t="str">
        <f t="shared" si="2"/>
        <v>00001049220071420000</v>
      </c>
      <c r="L129" s="66" t="s">
        <v>171</v>
      </c>
    </row>
    <row r="130" spans="1:12" s="55" customFormat="1" ht="56.25" x14ac:dyDescent="0.2">
      <c r="A130" s="63" t="s">
        <v>107</v>
      </c>
      <c r="B130" s="64" t="s">
        <v>7</v>
      </c>
      <c r="C130" s="124" t="s">
        <v>69</v>
      </c>
      <c r="D130" s="141" t="s">
        <v>121</v>
      </c>
      <c r="E130" s="125" t="s">
        <v>172</v>
      </c>
      <c r="F130" s="142"/>
      <c r="G130" s="143" t="s">
        <v>109</v>
      </c>
      <c r="H130" s="128">
        <v>12800</v>
      </c>
      <c r="I130" s="129">
        <v>0</v>
      </c>
      <c r="J130" s="130">
        <v>12800</v>
      </c>
      <c r="K130" s="75" t="str">
        <f t="shared" si="2"/>
        <v>00001049220071420100</v>
      </c>
      <c r="L130" s="66" t="s">
        <v>173</v>
      </c>
    </row>
    <row r="131" spans="1:12" s="55" customFormat="1" ht="22.5" x14ac:dyDescent="0.2">
      <c r="A131" s="63" t="s">
        <v>110</v>
      </c>
      <c r="B131" s="64" t="s">
        <v>7</v>
      </c>
      <c r="C131" s="124" t="s">
        <v>69</v>
      </c>
      <c r="D131" s="141" t="s">
        <v>121</v>
      </c>
      <c r="E131" s="125" t="s">
        <v>172</v>
      </c>
      <c r="F131" s="142"/>
      <c r="G131" s="143" t="s">
        <v>112</v>
      </c>
      <c r="H131" s="128">
        <v>12800</v>
      </c>
      <c r="I131" s="129">
        <v>0</v>
      </c>
      <c r="J131" s="130">
        <v>12800</v>
      </c>
      <c r="K131" s="75" t="str">
        <f t="shared" si="2"/>
        <v>00001049220071420120</v>
      </c>
      <c r="L131" s="66" t="s">
        <v>174</v>
      </c>
    </row>
    <row r="132" spans="1:12" s="55" customFormat="1" ht="22.5" x14ac:dyDescent="0.2">
      <c r="A132" s="53" t="s">
        <v>113</v>
      </c>
      <c r="B132" s="52" t="s">
        <v>7</v>
      </c>
      <c r="C132" s="131" t="s">
        <v>69</v>
      </c>
      <c r="D132" s="144" t="s">
        <v>121</v>
      </c>
      <c r="E132" s="132" t="s">
        <v>172</v>
      </c>
      <c r="F132" s="145"/>
      <c r="G132" s="146" t="s">
        <v>114</v>
      </c>
      <c r="H132" s="135">
        <v>9830</v>
      </c>
      <c r="I132" s="136">
        <v>0</v>
      </c>
      <c r="J132" s="137">
        <f>IF(IF(H132="",0,H132)=0,0,(IF(H132&gt;0,IF(I132&gt;H132,0,H132-I132),IF(I132&gt;H132,H132-I132,0))))</f>
        <v>9830</v>
      </c>
      <c r="K132" s="75" t="str">
        <f t="shared" si="2"/>
        <v>00001049220071420121</v>
      </c>
      <c r="L132" s="54" t="str">
        <f>C132 &amp; D132 &amp;E132 &amp; F132 &amp; G132</f>
        <v>00001049220071420121</v>
      </c>
    </row>
    <row r="133" spans="1:12" s="55" customFormat="1" ht="33.75" x14ac:dyDescent="0.2">
      <c r="A133" s="53" t="s">
        <v>117</v>
      </c>
      <c r="B133" s="52" t="s">
        <v>7</v>
      </c>
      <c r="C133" s="131" t="s">
        <v>69</v>
      </c>
      <c r="D133" s="144" t="s">
        <v>121</v>
      </c>
      <c r="E133" s="132" t="s">
        <v>172</v>
      </c>
      <c r="F133" s="145"/>
      <c r="G133" s="146" t="s">
        <v>118</v>
      </c>
      <c r="H133" s="135">
        <v>2970</v>
      </c>
      <c r="I133" s="136">
        <v>0</v>
      </c>
      <c r="J133" s="137">
        <f>IF(IF(H133="",0,H133)=0,0,(IF(H133&gt;0,IF(I133&gt;H133,0,H133-I133),IF(I133&gt;H133,H133-I133,0))))</f>
        <v>2970</v>
      </c>
      <c r="K133" s="75" t="str">
        <f t="shared" si="2"/>
        <v>00001049220071420129</v>
      </c>
      <c r="L133" s="54" t="str">
        <f>C133 &amp; D133 &amp;E133 &amp; F133 &amp; G133</f>
        <v>00001049220071420129</v>
      </c>
    </row>
    <row r="134" spans="1:12" s="55" customFormat="1" ht="15" x14ac:dyDescent="0.2">
      <c r="A134" s="63" t="s">
        <v>175</v>
      </c>
      <c r="B134" s="64" t="s">
        <v>7</v>
      </c>
      <c r="C134" s="124" t="s">
        <v>69</v>
      </c>
      <c r="D134" s="141" t="s">
        <v>177</v>
      </c>
      <c r="E134" s="125" t="s">
        <v>94</v>
      </c>
      <c r="F134" s="142"/>
      <c r="G134" s="143" t="s">
        <v>69</v>
      </c>
      <c r="H134" s="128">
        <v>1000</v>
      </c>
      <c r="I134" s="129">
        <v>0</v>
      </c>
      <c r="J134" s="130">
        <v>1000</v>
      </c>
      <c r="K134" s="75" t="str">
        <f t="shared" si="2"/>
        <v>00001110000000000000</v>
      </c>
      <c r="L134" s="66" t="s">
        <v>176</v>
      </c>
    </row>
    <row r="135" spans="1:12" s="55" customFormat="1" ht="22.5" x14ac:dyDescent="0.2">
      <c r="A135" s="63" t="s">
        <v>178</v>
      </c>
      <c r="B135" s="64" t="s">
        <v>7</v>
      </c>
      <c r="C135" s="124" t="s">
        <v>69</v>
      </c>
      <c r="D135" s="141" t="s">
        <v>177</v>
      </c>
      <c r="E135" s="125" t="s">
        <v>180</v>
      </c>
      <c r="F135" s="142"/>
      <c r="G135" s="143" t="s">
        <v>69</v>
      </c>
      <c r="H135" s="128">
        <v>1000</v>
      </c>
      <c r="I135" s="129">
        <v>0</v>
      </c>
      <c r="J135" s="130">
        <v>1000</v>
      </c>
      <c r="K135" s="75" t="str">
        <f t="shared" si="2"/>
        <v>00001119300000000000</v>
      </c>
      <c r="L135" s="66" t="s">
        <v>179</v>
      </c>
    </row>
    <row r="136" spans="1:12" s="55" customFormat="1" ht="15" x14ac:dyDescent="0.2">
      <c r="A136" s="63" t="s">
        <v>181</v>
      </c>
      <c r="B136" s="64" t="s">
        <v>7</v>
      </c>
      <c r="C136" s="124" t="s">
        <v>69</v>
      </c>
      <c r="D136" s="141" t="s">
        <v>177</v>
      </c>
      <c r="E136" s="125" t="s">
        <v>183</v>
      </c>
      <c r="F136" s="142"/>
      <c r="G136" s="143" t="s">
        <v>69</v>
      </c>
      <c r="H136" s="128">
        <v>1000</v>
      </c>
      <c r="I136" s="129">
        <v>0</v>
      </c>
      <c r="J136" s="130">
        <v>1000</v>
      </c>
      <c r="K136" s="75" t="str">
        <f t="shared" si="2"/>
        <v>00001119300026010000</v>
      </c>
      <c r="L136" s="66" t="s">
        <v>182</v>
      </c>
    </row>
    <row r="137" spans="1:12" s="55" customFormat="1" ht="15" x14ac:dyDescent="0.2">
      <c r="A137" s="63" t="s">
        <v>139</v>
      </c>
      <c r="B137" s="64" t="s">
        <v>7</v>
      </c>
      <c r="C137" s="124" t="s">
        <v>69</v>
      </c>
      <c r="D137" s="141" t="s">
        <v>177</v>
      </c>
      <c r="E137" s="125" t="s">
        <v>183</v>
      </c>
      <c r="F137" s="142"/>
      <c r="G137" s="143" t="s">
        <v>141</v>
      </c>
      <c r="H137" s="128">
        <v>1000</v>
      </c>
      <c r="I137" s="129">
        <v>0</v>
      </c>
      <c r="J137" s="130">
        <v>1000</v>
      </c>
      <c r="K137" s="75" t="str">
        <f t="shared" si="2"/>
        <v>00001119300026010800</v>
      </c>
      <c r="L137" s="66" t="s">
        <v>184</v>
      </c>
    </row>
    <row r="138" spans="1:12" s="55" customFormat="1" ht="15" x14ac:dyDescent="0.2">
      <c r="A138" s="53" t="s">
        <v>185</v>
      </c>
      <c r="B138" s="52" t="s">
        <v>7</v>
      </c>
      <c r="C138" s="131" t="s">
        <v>69</v>
      </c>
      <c r="D138" s="144" t="s">
        <v>177</v>
      </c>
      <c r="E138" s="132" t="s">
        <v>183</v>
      </c>
      <c r="F138" s="145"/>
      <c r="G138" s="146" t="s">
        <v>186</v>
      </c>
      <c r="H138" s="135">
        <v>1000</v>
      </c>
      <c r="I138" s="136">
        <v>0</v>
      </c>
      <c r="J138" s="137">
        <f>IF(IF(H138="",0,H138)=0,0,(IF(H138&gt;0,IF(I138&gt;H138,0,H138-I138),IF(I138&gt;H138,H138-I138,0))))</f>
        <v>1000</v>
      </c>
      <c r="K138" s="75" t="str">
        <f t="shared" si="2"/>
        <v>00001119300026010870</v>
      </c>
      <c r="L138" s="54" t="str">
        <f>C138 &amp; D138 &amp;E138 &amp; F138 &amp; G138</f>
        <v>00001119300026010870</v>
      </c>
    </row>
    <row r="139" spans="1:12" s="55" customFormat="1" ht="15" x14ac:dyDescent="0.2">
      <c r="A139" s="63" t="s">
        <v>187</v>
      </c>
      <c r="B139" s="64" t="s">
        <v>7</v>
      </c>
      <c r="C139" s="124" t="s">
        <v>69</v>
      </c>
      <c r="D139" s="141" t="s">
        <v>189</v>
      </c>
      <c r="E139" s="125" t="s">
        <v>94</v>
      </c>
      <c r="F139" s="142"/>
      <c r="G139" s="143" t="s">
        <v>69</v>
      </c>
      <c r="H139" s="128">
        <v>574406</v>
      </c>
      <c r="I139" s="129">
        <v>98989</v>
      </c>
      <c r="J139" s="130">
        <v>475417</v>
      </c>
      <c r="K139" s="75" t="str">
        <f t="shared" si="2"/>
        <v>00001130000000000000</v>
      </c>
      <c r="L139" s="66" t="s">
        <v>188</v>
      </c>
    </row>
    <row r="140" spans="1:12" s="55" customFormat="1" ht="45" x14ac:dyDescent="0.2">
      <c r="A140" s="63" t="s">
        <v>190</v>
      </c>
      <c r="B140" s="64" t="s">
        <v>7</v>
      </c>
      <c r="C140" s="124" t="s">
        <v>69</v>
      </c>
      <c r="D140" s="141" t="s">
        <v>189</v>
      </c>
      <c r="E140" s="125" t="s">
        <v>192</v>
      </c>
      <c r="F140" s="142"/>
      <c r="G140" s="143" t="s">
        <v>69</v>
      </c>
      <c r="H140" s="128">
        <v>3000</v>
      </c>
      <c r="I140" s="129">
        <v>0</v>
      </c>
      <c r="J140" s="130">
        <v>3000</v>
      </c>
      <c r="K140" s="75" t="str">
        <f t="shared" si="2"/>
        <v>00001130200000000000</v>
      </c>
      <c r="L140" s="66" t="s">
        <v>191</v>
      </c>
    </row>
    <row r="141" spans="1:12" s="55" customFormat="1" ht="45" x14ac:dyDescent="0.2">
      <c r="A141" s="63" t="s">
        <v>193</v>
      </c>
      <c r="B141" s="64" t="s">
        <v>7</v>
      </c>
      <c r="C141" s="124" t="s">
        <v>69</v>
      </c>
      <c r="D141" s="141" t="s">
        <v>189</v>
      </c>
      <c r="E141" s="125" t="s">
        <v>195</v>
      </c>
      <c r="F141" s="142"/>
      <c r="G141" s="143" t="s">
        <v>69</v>
      </c>
      <c r="H141" s="128">
        <v>3000</v>
      </c>
      <c r="I141" s="129">
        <v>0</v>
      </c>
      <c r="J141" s="130">
        <v>3000</v>
      </c>
      <c r="K141" s="75" t="str">
        <f t="shared" si="2"/>
        <v>00001130200100000000</v>
      </c>
      <c r="L141" s="66" t="s">
        <v>194</v>
      </c>
    </row>
    <row r="142" spans="1:12" s="55" customFormat="1" ht="22.5" x14ac:dyDescent="0.2">
      <c r="A142" s="63" t="s">
        <v>196</v>
      </c>
      <c r="B142" s="64" t="s">
        <v>7</v>
      </c>
      <c r="C142" s="124" t="s">
        <v>69</v>
      </c>
      <c r="D142" s="141" t="s">
        <v>189</v>
      </c>
      <c r="E142" s="125" t="s">
        <v>198</v>
      </c>
      <c r="F142" s="142"/>
      <c r="G142" s="143" t="s">
        <v>69</v>
      </c>
      <c r="H142" s="128">
        <v>3000</v>
      </c>
      <c r="I142" s="129">
        <v>0</v>
      </c>
      <c r="J142" s="130">
        <v>3000</v>
      </c>
      <c r="K142" s="75" t="str">
        <f t="shared" si="2"/>
        <v>00001130200123010000</v>
      </c>
      <c r="L142" s="66" t="s">
        <v>197</v>
      </c>
    </row>
    <row r="143" spans="1:12" s="55" customFormat="1" ht="22.5" x14ac:dyDescent="0.2">
      <c r="A143" s="63" t="s">
        <v>130</v>
      </c>
      <c r="B143" s="64" t="s">
        <v>7</v>
      </c>
      <c r="C143" s="124" t="s">
        <v>69</v>
      </c>
      <c r="D143" s="141" t="s">
        <v>189</v>
      </c>
      <c r="E143" s="125" t="s">
        <v>198</v>
      </c>
      <c r="F143" s="142"/>
      <c r="G143" s="143" t="s">
        <v>7</v>
      </c>
      <c r="H143" s="128">
        <v>3000</v>
      </c>
      <c r="I143" s="129">
        <v>0</v>
      </c>
      <c r="J143" s="130">
        <v>3000</v>
      </c>
      <c r="K143" s="75" t="str">
        <f t="shared" si="2"/>
        <v>00001130200123010200</v>
      </c>
      <c r="L143" s="66" t="s">
        <v>199</v>
      </c>
    </row>
    <row r="144" spans="1:12" s="55" customFormat="1" ht="22.5" x14ac:dyDescent="0.2">
      <c r="A144" s="63" t="s">
        <v>132</v>
      </c>
      <c r="B144" s="64" t="s">
        <v>7</v>
      </c>
      <c r="C144" s="124" t="s">
        <v>69</v>
      </c>
      <c r="D144" s="141" t="s">
        <v>189</v>
      </c>
      <c r="E144" s="125" t="s">
        <v>198</v>
      </c>
      <c r="F144" s="142"/>
      <c r="G144" s="143" t="s">
        <v>134</v>
      </c>
      <c r="H144" s="128">
        <v>3000</v>
      </c>
      <c r="I144" s="129">
        <v>0</v>
      </c>
      <c r="J144" s="130">
        <v>3000</v>
      </c>
      <c r="K144" s="75" t="str">
        <f t="shared" ref="K144:K207" si="3">C144 &amp; D144 &amp;E144 &amp; F144 &amp; G144</f>
        <v>00001130200123010240</v>
      </c>
      <c r="L144" s="66" t="s">
        <v>200</v>
      </c>
    </row>
    <row r="145" spans="1:12" s="55" customFormat="1" ht="15" x14ac:dyDescent="0.2">
      <c r="A145" s="53" t="s">
        <v>135</v>
      </c>
      <c r="B145" s="52" t="s">
        <v>7</v>
      </c>
      <c r="C145" s="131" t="s">
        <v>69</v>
      </c>
      <c r="D145" s="144" t="s">
        <v>189</v>
      </c>
      <c r="E145" s="132" t="s">
        <v>198</v>
      </c>
      <c r="F145" s="145"/>
      <c r="G145" s="146" t="s">
        <v>136</v>
      </c>
      <c r="H145" s="135">
        <v>3000</v>
      </c>
      <c r="I145" s="136">
        <v>0</v>
      </c>
      <c r="J145" s="137">
        <f>IF(IF(H145="",0,H145)=0,0,(IF(H145&gt;0,IF(I145&gt;H145,0,H145-I145),IF(I145&gt;H145,H145-I145,0))))</f>
        <v>3000</v>
      </c>
      <c r="K145" s="75" t="str">
        <f t="shared" si="3"/>
        <v>00001130200123010244</v>
      </c>
      <c r="L145" s="54" t="str">
        <f>C145 &amp; D145 &amp;E145 &amp; F145 &amp; G145</f>
        <v>00001130200123010244</v>
      </c>
    </row>
    <row r="146" spans="1:12" s="55" customFormat="1" ht="33.75" x14ac:dyDescent="0.2">
      <c r="A146" s="63" t="s">
        <v>201</v>
      </c>
      <c r="B146" s="64" t="s">
        <v>7</v>
      </c>
      <c r="C146" s="124" t="s">
        <v>69</v>
      </c>
      <c r="D146" s="141" t="s">
        <v>189</v>
      </c>
      <c r="E146" s="125" t="s">
        <v>203</v>
      </c>
      <c r="F146" s="142"/>
      <c r="G146" s="143" t="s">
        <v>69</v>
      </c>
      <c r="H146" s="128">
        <v>353956</v>
      </c>
      <c r="I146" s="129">
        <v>88489</v>
      </c>
      <c r="J146" s="130">
        <v>265467</v>
      </c>
      <c r="K146" s="75" t="str">
        <f t="shared" si="3"/>
        <v>00001130300000000000</v>
      </c>
      <c r="L146" s="66" t="s">
        <v>202</v>
      </c>
    </row>
    <row r="147" spans="1:12" s="55" customFormat="1" ht="56.25" x14ac:dyDescent="0.2">
      <c r="A147" s="63" t="s">
        <v>204</v>
      </c>
      <c r="B147" s="64" t="s">
        <v>7</v>
      </c>
      <c r="C147" s="124" t="s">
        <v>69</v>
      </c>
      <c r="D147" s="141" t="s">
        <v>189</v>
      </c>
      <c r="E147" s="125" t="s">
        <v>206</v>
      </c>
      <c r="F147" s="142"/>
      <c r="G147" s="143" t="s">
        <v>69</v>
      </c>
      <c r="H147" s="128">
        <v>353956</v>
      </c>
      <c r="I147" s="129">
        <v>88489</v>
      </c>
      <c r="J147" s="130">
        <v>265467</v>
      </c>
      <c r="K147" s="75" t="str">
        <f t="shared" si="3"/>
        <v>00001130330000000000</v>
      </c>
      <c r="L147" s="66" t="s">
        <v>205</v>
      </c>
    </row>
    <row r="148" spans="1:12" s="55" customFormat="1" ht="33.75" x14ac:dyDescent="0.2">
      <c r="A148" s="63" t="s">
        <v>207</v>
      </c>
      <c r="B148" s="64" t="s">
        <v>7</v>
      </c>
      <c r="C148" s="124" t="s">
        <v>69</v>
      </c>
      <c r="D148" s="141" t="s">
        <v>189</v>
      </c>
      <c r="E148" s="125" t="s">
        <v>209</v>
      </c>
      <c r="F148" s="142"/>
      <c r="G148" s="143" t="s">
        <v>69</v>
      </c>
      <c r="H148" s="128">
        <v>353956</v>
      </c>
      <c r="I148" s="129">
        <v>88489</v>
      </c>
      <c r="J148" s="130">
        <v>265467</v>
      </c>
      <c r="K148" s="75" t="str">
        <f t="shared" si="3"/>
        <v>00001130330200000000</v>
      </c>
      <c r="L148" s="66" t="s">
        <v>208</v>
      </c>
    </row>
    <row r="149" spans="1:12" s="55" customFormat="1" ht="33.75" x14ac:dyDescent="0.2">
      <c r="A149" s="63" t="s">
        <v>210</v>
      </c>
      <c r="B149" s="64" t="s">
        <v>7</v>
      </c>
      <c r="C149" s="124" t="s">
        <v>69</v>
      </c>
      <c r="D149" s="141" t="s">
        <v>189</v>
      </c>
      <c r="E149" s="125" t="s">
        <v>212</v>
      </c>
      <c r="F149" s="142"/>
      <c r="G149" s="143" t="s">
        <v>69</v>
      </c>
      <c r="H149" s="128">
        <v>353956</v>
      </c>
      <c r="I149" s="129">
        <v>88489</v>
      </c>
      <c r="J149" s="130">
        <v>265467</v>
      </c>
      <c r="K149" s="75" t="str">
        <f t="shared" si="3"/>
        <v>00001130330262010000</v>
      </c>
      <c r="L149" s="66" t="s">
        <v>211</v>
      </c>
    </row>
    <row r="150" spans="1:12" s="55" customFormat="1" ht="15" x14ac:dyDescent="0.2">
      <c r="A150" s="63" t="s">
        <v>213</v>
      </c>
      <c r="B150" s="64" t="s">
        <v>7</v>
      </c>
      <c r="C150" s="124" t="s">
        <v>69</v>
      </c>
      <c r="D150" s="141" t="s">
        <v>189</v>
      </c>
      <c r="E150" s="125" t="s">
        <v>212</v>
      </c>
      <c r="F150" s="142"/>
      <c r="G150" s="143" t="s">
        <v>8</v>
      </c>
      <c r="H150" s="128">
        <v>353956</v>
      </c>
      <c r="I150" s="129">
        <v>88489</v>
      </c>
      <c r="J150" s="130">
        <v>265467</v>
      </c>
      <c r="K150" s="75" t="str">
        <f t="shared" si="3"/>
        <v>00001130330262010500</v>
      </c>
      <c r="L150" s="66" t="s">
        <v>214</v>
      </c>
    </row>
    <row r="151" spans="1:12" s="55" customFormat="1" ht="15" x14ac:dyDescent="0.2">
      <c r="A151" s="53" t="s">
        <v>215</v>
      </c>
      <c r="B151" s="52" t="s">
        <v>7</v>
      </c>
      <c r="C151" s="131" t="s">
        <v>69</v>
      </c>
      <c r="D151" s="144" t="s">
        <v>189</v>
      </c>
      <c r="E151" s="132" t="s">
        <v>212</v>
      </c>
      <c r="F151" s="145"/>
      <c r="G151" s="146" t="s">
        <v>216</v>
      </c>
      <c r="H151" s="135">
        <v>353956</v>
      </c>
      <c r="I151" s="136">
        <v>88489</v>
      </c>
      <c r="J151" s="137">
        <f>IF(IF(H151="",0,H151)=0,0,(IF(H151&gt;0,IF(I151&gt;H151,0,H151-I151),IF(I151&gt;H151,H151-I151,0))))</f>
        <v>265467</v>
      </c>
      <c r="K151" s="75" t="str">
        <f t="shared" si="3"/>
        <v>00001130330262010540</v>
      </c>
      <c r="L151" s="54" t="str">
        <f>C151 &amp; D151 &amp;E151 &amp; F151 &amp; G151</f>
        <v>00001130330262010540</v>
      </c>
    </row>
    <row r="152" spans="1:12" s="55" customFormat="1" ht="33.75" x14ac:dyDescent="0.2">
      <c r="A152" s="63" t="s">
        <v>217</v>
      </c>
      <c r="B152" s="64" t="s">
        <v>7</v>
      </c>
      <c r="C152" s="124" t="s">
        <v>69</v>
      </c>
      <c r="D152" s="141" t="s">
        <v>189</v>
      </c>
      <c r="E152" s="125" t="s">
        <v>219</v>
      </c>
      <c r="F152" s="142"/>
      <c r="G152" s="143" t="s">
        <v>69</v>
      </c>
      <c r="H152" s="128">
        <v>112800</v>
      </c>
      <c r="I152" s="129">
        <v>7500</v>
      </c>
      <c r="J152" s="130">
        <v>105300</v>
      </c>
      <c r="K152" s="75" t="str">
        <f t="shared" si="3"/>
        <v>00001131100000000000</v>
      </c>
      <c r="L152" s="66" t="s">
        <v>218</v>
      </c>
    </row>
    <row r="153" spans="1:12" s="55" customFormat="1" ht="33.75" x14ac:dyDescent="0.2">
      <c r="A153" s="63" t="s">
        <v>220</v>
      </c>
      <c r="B153" s="64" t="s">
        <v>7</v>
      </c>
      <c r="C153" s="124" t="s">
        <v>69</v>
      </c>
      <c r="D153" s="141" t="s">
        <v>189</v>
      </c>
      <c r="E153" s="125" t="s">
        <v>222</v>
      </c>
      <c r="F153" s="142"/>
      <c r="G153" s="143" t="s">
        <v>69</v>
      </c>
      <c r="H153" s="128">
        <v>112800</v>
      </c>
      <c r="I153" s="129">
        <v>7500</v>
      </c>
      <c r="J153" s="130">
        <v>105300</v>
      </c>
      <c r="K153" s="75" t="str">
        <f t="shared" si="3"/>
        <v>00001131100100000000</v>
      </c>
      <c r="L153" s="66" t="s">
        <v>221</v>
      </c>
    </row>
    <row r="154" spans="1:12" s="55" customFormat="1" ht="22.5" x14ac:dyDescent="0.2">
      <c r="A154" s="63" t="s">
        <v>223</v>
      </c>
      <c r="B154" s="64" t="s">
        <v>7</v>
      </c>
      <c r="C154" s="124" t="s">
        <v>69</v>
      </c>
      <c r="D154" s="141" t="s">
        <v>189</v>
      </c>
      <c r="E154" s="125" t="s">
        <v>225</v>
      </c>
      <c r="F154" s="142"/>
      <c r="G154" s="143" t="s">
        <v>69</v>
      </c>
      <c r="H154" s="128">
        <v>112800</v>
      </c>
      <c r="I154" s="129">
        <v>7500</v>
      </c>
      <c r="J154" s="130">
        <v>105300</v>
      </c>
      <c r="K154" s="75" t="str">
        <f t="shared" si="3"/>
        <v>00001131100123180000</v>
      </c>
      <c r="L154" s="66" t="s">
        <v>224</v>
      </c>
    </row>
    <row r="155" spans="1:12" s="55" customFormat="1" ht="22.5" x14ac:dyDescent="0.2">
      <c r="A155" s="63" t="s">
        <v>130</v>
      </c>
      <c r="B155" s="64" t="s">
        <v>7</v>
      </c>
      <c r="C155" s="124" t="s">
        <v>69</v>
      </c>
      <c r="D155" s="141" t="s">
        <v>189</v>
      </c>
      <c r="E155" s="125" t="s">
        <v>225</v>
      </c>
      <c r="F155" s="142"/>
      <c r="G155" s="143" t="s">
        <v>7</v>
      </c>
      <c r="H155" s="128">
        <v>112800</v>
      </c>
      <c r="I155" s="129">
        <v>7500</v>
      </c>
      <c r="J155" s="130">
        <v>105300</v>
      </c>
      <c r="K155" s="75" t="str">
        <f t="shared" si="3"/>
        <v>00001131100123180200</v>
      </c>
      <c r="L155" s="66" t="s">
        <v>226</v>
      </c>
    </row>
    <row r="156" spans="1:12" s="55" customFormat="1" ht="22.5" x14ac:dyDescent="0.2">
      <c r="A156" s="63" t="s">
        <v>132</v>
      </c>
      <c r="B156" s="64" t="s">
        <v>7</v>
      </c>
      <c r="C156" s="124" t="s">
        <v>69</v>
      </c>
      <c r="D156" s="141" t="s">
        <v>189</v>
      </c>
      <c r="E156" s="125" t="s">
        <v>225</v>
      </c>
      <c r="F156" s="142"/>
      <c r="G156" s="143" t="s">
        <v>134</v>
      </c>
      <c r="H156" s="128">
        <v>112800</v>
      </c>
      <c r="I156" s="129">
        <v>7500</v>
      </c>
      <c r="J156" s="130">
        <v>105300</v>
      </c>
      <c r="K156" s="75" t="str">
        <f t="shared" si="3"/>
        <v>00001131100123180240</v>
      </c>
      <c r="L156" s="66" t="s">
        <v>227</v>
      </c>
    </row>
    <row r="157" spans="1:12" s="55" customFormat="1" ht="15" x14ac:dyDescent="0.2">
      <c r="A157" s="53" t="s">
        <v>135</v>
      </c>
      <c r="B157" s="52" t="s">
        <v>7</v>
      </c>
      <c r="C157" s="131" t="s">
        <v>69</v>
      </c>
      <c r="D157" s="144" t="s">
        <v>189</v>
      </c>
      <c r="E157" s="132" t="s">
        <v>225</v>
      </c>
      <c r="F157" s="145"/>
      <c r="G157" s="146" t="s">
        <v>136</v>
      </c>
      <c r="H157" s="135">
        <v>112800</v>
      </c>
      <c r="I157" s="136">
        <v>7500</v>
      </c>
      <c r="J157" s="137">
        <f>IF(IF(H157="",0,H157)=0,0,(IF(H157&gt;0,IF(I157&gt;H157,0,H157-I157),IF(I157&gt;H157,H157-I157,0))))</f>
        <v>105300</v>
      </c>
      <c r="K157" s="75" t="str">
        <f t="shared" si="3"/>
        <v>00001131100123180244</v>
      </c>
      <c r="L157" s="54" t="str">
        <f>C157 &amp; D157 &amp;E157 &amp; F157 &amp; G157</f>
        <v>00001131100123180244</v>
      </c>
    </row>
    <row r="158" spans="1:12" s="55" customFormat="1" ht="56.25" x14ac:dyDescent="0.2">
      <c r="A158" s="63" t="s">
        <v>228</v>
      </c>
      <c r="B158" s="64" t="s">
        <v>7</v>
      </c>
      <c r="C158" s="124" t="s">
        <v>69</v>
      </c>
      <c r="D158" s="141" t="s">
        <v>189</v>
      </c>
      <c r="E158" s="125" t="s">
        <v>230</v>
      </c>
      <c r="F158" s="142"/>
      <c r="G158" s="143" t="s">
        <v>69</v>
      </c>
      <c r="H158" s="128">
        <v>1450</v>
      </c>
      <c r="I158" s="129">
        <v>0</v>
      </c>
      <c r="J158" s="130">
        <v>1450</v>
      </c>
      <c r="K158" s="75" t="str">
        <f t="shared" si="3"/>
        <v>00001131400000000000</v>
      </c>
      <c r="L158" s="66" t="s">
        <v>229</v>
      </c>
    </row>
    <row r="159" spans="1:12" s="55" customFormat="1" ht="33.75" x14ac:dyDescent="0.2">
      <c r="A159" s="63" t="s">
        <v>231</v>
      </c>
      <c r="B159" s="64" t="s">
        <v>7</v>
      </c>
      <c r="C159" s="124" t="s">
        <v>69</v>
      </c>
      <c r="D159" s="141" t="s">
        <v>189</v>
      </c>
      <c r="E159" s="125" t="s">
        <v>233</v>
      </c>
      <c r="F159" s="142"/>
      <c r="G159" s="143" t="s">
        <v>69</v>
      </c>
      <c r="H159" s="128">
        <v>1450</v>
      </c>
      <c r="I159" s="129">
        <v>0</v>
      </c>
      <c r="J159" s="130">
        <v>1450</v>
      </c>
      <c r="K159" s="75" t="str">
        <f t="shared" si="3"/>
        <v>00001131400100000000</v>
      </c>
      <c r="L159" s="66" t="s">
        <v>232</v>
      </c>
    </row>
    <row r="160" spans="1:12" s="55" customFormat="1" ht="33.75" x14ac:dyDescent="0.2">
      <c r="A160" s="63" t="s">
        <v>234</v>
      </c>
      <c r="B160" s="64" t="s">
        <v>7</v>
      </c>
      <c r="C160" s="124" t="s">
        <v>69</v>
      </c>
      <c r="D160" s="141" t="s">
        <v>189</v>
      </c>
      <c r="E160" s="125" t="s">
        <v>236</v>
      </c>
      <c r="F160" s="142"/>
      <c r="G160" s="143" t="s">
        <v>69</v>
      </c>
      <c r="H160" s="128">
        <v>1450</v>
      </c>
      <c r="I160" s="129">
        <v>0</v>
      </c>
      <c r="J160" s="130">
        <v>1450</v>
      </c>
      <c r="K160" s="75" t="str">
        <f t="shared" si="3"/>
        <v>00001131400123220000</v>
      </c>
      <c r="L160" s="66" t="s">
        <v>235</v>
      </c>
    </row>
    <row r="161" spans="1:12" s="55" customFormat="1" ht="22.5" x14ac:dyDescent="0.2">
      <c r="A161" s="63" t="s">
        <v>130</v>
      </c>
      <c r="B161" s="64" t="s">
        <v>7</v>
      </c>
      <c r="C161" s="124" t="s">
        <v>69</v>
      </c>
      <c r="D161" s="141" t="s">
        <v>189</v>
      </c>
      <c r="E161" s="125" t="s">
        <v>236</v>
      </c>
      <c r="F161" s="142"/>
      <c r="G161" s="143" t="s">
        <v>7</v>
      </c>
      <c r="H161" s="128">
        <v>1450</v>
      </c>
      <c r="I161" s="129">
        <v>0</v>
      </c>
      <c r="J161" s="130">
        <v>1450</v>
      </c>
      <c r="K161" s="75" t="str">
        <f t="shared" si="3"/>
        <v>00001131400123220200</v>
      </c>
      <c r="L161" s="66" t="s">
        <v>237</v>
      </c>
    </row>
    <row r="162" spans="1:12" s="55" customFormat="1" ht="22.5" x14ac:dyDescent="0.2">
      <c r="A162" s="63" t="s">
        <v>132</v>
      </c>
      <c r="B162" s="64" t="s">
        <v>7</v>
      </c>
      <c r="C162" s="124" t="s">
        <v>69</v>
      </c>
      <c r="D162" s="141" t="s">
        <v>189</v>
      </c>
      <c r="E162" s="125" t="s">
        <v>236</v>
      </c>
      <c r="F162" s="142"/>
      <c r="G162" s="143" t="s">
        <v>134</v>
      </c>
      <c r="H162" s="128">
        <v>1450</v>
      </c>
      <c r="I162" s="129">
        <v>0</v>
      </c>
      <c r="J162" s="130">
        <v>1450</v>
      </c>
      <c r="K162" s="75" t="str">
        <f t="shared" si="3"/>
        <v>00001131400123220240</v>
      </c>
      <c r="L162" s="66" t="s">
        <v>238</v>
      </c>
    </row>
    <row r="163" spans="1:12" s="55" customFormat="1" ht="15" x14ac:dyDescent="0.2">
      <c r="A163" s="53" t="s">
        <v>135</v>
      </c>
      <c r="B163" s="52" t="s">
        <v>7</v>
      </c>
      <c r="C163" s="131" t="s">
        <v>69</v>
      </c>
      <c r="D163" s="144" t="s">
        <v>189</v>
      </c>
      <c r="E163" s="132" t="s">
        <v>236</v>
      </c>
      <c r="F163" s="145"/>
      <c r="G163" s="146" t="s">
        <v>136</v>
      </c>
      <c r="H163" s="135">
        <v>1450</v>
      </c>
      <c r="I163" s="136">
        <v>0</v>
      </c>
      <c r="J163" s="137">
        <f>IF(IF(H163="",0,H163)=0,0,(IF(H163&gt;0,IF(I163&gt;H163,0,H163-I163),IF(I163&gt;H163,H163-I163,0))))</f>
        <v>1450</v>
      </c>
      <c r="K163" s="75" t="str">
        <f t="shared" si="3"/>
        <v>00001131400123220244</v>
      </c>
      <c r="L163" s="54" t="str">
        <f>C163 &amp; D163 &amp;E163 &amp; F163 &amp; G163</f>
        <v>00001131400123220244</v>
      </c>
    </row>
    <row r="164" spans="1:12" s="55" customFormat="1" ht="22.5" x14ac:dyDescent="0.2">
      <c r="A164" s="63" t="s">
        <v>178</v>
      </c>
      <c r="B164" s="64" t="s">
        <v>7</v>
      </c>
      <c r="C164" s="124" t="s">
        <v>69</v>
      </c>
      <c r="D164" s="141" t="s">
        <v>189</v>
      </c>
      <c r="E164" s="125" t="s">
        <v>180</v>
      </c>
      <c r="F164" s="142"/>
      <c r="G164" s="143" t="s">
        <v>69</v>
      </c>
      <c r="H164" s="128">
        <v>103200</v>
      </c>
      <c r="I164" s="129">
        <v>3000</v>
      </c>
      <c r="J164" s="130">
        <v>100200</v>
      </c>
      <c r="K164" s="75" t="str">
        <f t="shared" si="3"/>
        <v>00001139300000000000</v>
      </c>
      <c r="L164" s="66" t="s">
        <v>239</v>
      </c>
    </row>
    <row r="165" spans="1:12" s="55" customFormat="1" ht="22.5" x14ac:dyDescent="0.2">
      <c r="A165" s="63" t="s">
        <v>240</v>
      </c>
      <c r="B165" s="64" t="s">
        <v>7</v>
      </c>
      <c r="C165" s="124" t="s">
        <v>69</v>
      </c>
      <c r="D165" s="141" t="s">
        <v>189</v>
      </c>
      <c r="E165" s="125" t="s">
        <v>242</v>
      </c>
      <c r="F165" s="142"/>
      <c r="G165" s="143" t="s">
        <v>69</v>
      </c>
      <c r="H165" s="128">
        <v>103200</v>
      </c>
      <c r="I165" s="129">
        <v>3000</v>
      </c>
      <c r="J165" s="130">
        <v>100200</v>
      </c>
      <c r="K165" s="75" t="str">
        <f t="shared" si="3"/>
        <v>00001139300026090000</v>
      </c>
      <c r="L165" s="66" t="s">
        <v>241</v>
      </c>
    </row>
    <row r="166" spans="1:12" s="55" customFormat="1" ht="56.25" x14ac:dyDescent="0.2">
      <c r="A166" s="63" t="s">
        <v>107</v>
      </c>
      <c r="B166" s="64" t="s">
        <v>7</v>
      </c>
      <c r="C166" s="124" t="s">
        <v>69</v>
      </c>
      <c r="D166" s="141" t="s">
        <v>189</v>
      </c>
      <c r="E166" s="125" t="s">
        <v>242</v>
      </c>
      <c r="F166" s="142"/>
      <c r="G166" s="143" t="s">
        <v>109</v>
      </c>
      <c r="H166" s="128">
        <v>103200</v>
      </c>
      <c r="I166" s="129">
        <v>3000</v>
      </c>
      <c r="J166" s="130">
        <v>100200</v>
      </c>
      <c r="K166" s="75" t="str">
        <f t="shared" si="3"/>
        <v>00001139300026090100</v>
      </c>
      <c r="L166" s="66" t="s">
        <v>243</v>
      </c>
    </row>
    <row r="167" spans="1:12" s="55" customFormat="1" ht="22.5" x14ac:dyDescent="0.2">
      <c r="A167" s="63" t="s">
        <v>110</v>
      </c>
      <c r="B167" s="64" t="s">
        <v>7</v>
      </c>
      <c r="C167" s="124" t="s">
        <v>69</v>
      </c>
      <c r="D167" s="141" t="s">
        <v>189</v>
      </c>
      <c r="E167" s="125" t="s">
        <v>242</v>
      </c>
      <c r="F167" s="142"/>
      <c r="G167" s="143" t="s">
        <v>112</v>
      </c>
      <c r="H167" s="128">
        <v>103200</v>
      </c>
      <c r="I167" s="129">
        <v>3000</v>
      </c>
      <c r="J167" s="130">
        <v>100200</v>
      </c>
      <c r="K167" s="75" t="str">
        <f t="shared" si="3"/>
        <v>00001139300026090120</v>
      </c>
      <c r="L167" s="66" t="s">
        <v>244</v>
      </c>
    </row>
    <row r="168" spans="1:12" s="55" customFormat="1" ht="45" x14ac:dyDescent="0.2">
      <c r="A168" s="53" t="s">
        <v>245</v>
      </c>
      <c r="B168" s="52" t="s">
        <v>7</v>
      </c>
      <c r="C168" s="131" t="s">
        <v>69</v>
      </c>
      <c r="D168" s="144" t="s">
        <v>189</v>
      </c>
      <c r="E168" s="132" t="s">
        <v>242</v>
      </c>
      <c r="F168" s="145"/>
      <c r="G168" s="146" t="s">
        <v>246</v>
      </c>
      <c r="H168" s="135">
        <v>103200</v>
      </c>
      <c r="I168" s="136">
        <v>3000</v>
      </c>
      <c r="J168" s="137">
        <f>IF(IF(H168="",0,H168)=0,0,(IF(H168&gt;0,IF(I168&gt;H168,0,H168-I168),IF(I168&gt;H168,H168-I168,0))))</f>
        <v>100200</v>
      </c>
      <c r="K168" s="75" t="str">
        <f t="shared" si="3"/>
        <v>00001139300026090123</v>
      </c>
      <c r="L168" s="54" t="str">
        <f>C168 &amp; D168 &amp;E168 &amp; F168 &amp; G168</f>
        <v>00001139300026090123</v>
      </c>
    </row>
    <row r="169" spans="1:12" s="55" customFormat="1" ht="15" x14ac:dyDescent="0.2">
      <c r="A169" s="63" t="s">
        <v>247</v>
      </c>
      <c r="B169" s="64" t="s">
        <v>7</v>
      </c>
      <c r="C169" s="124" t="s">
        <v>69</v>
      </c>
      <c r="D169" s="141" t="s">
        <v>249</v>
      </c>
      <c r="E169" s="125" t="s">
        <v>94</v>
      </c>
      <c r="F169" s="142"/>
      <c r="G169" s="143" t="s">
        <v>69</v>
      </c>
      <c r="H169" s="128">
        <v>237830</v>
      </c>
      <c r="I169" s="129">
        <v>23084.78</v>
      </c>
      <c r="J169" s="130">
        <v>214745.22</v>
      </c>
      <c r="K169" s="75" t="str">
        <f t="shared" si="3"/>
        <v>00002000000000000000</v>
      </c>
      <c r="L169" s="66" t="s">
        <v>248</v>
      </c>
    </row>
    <row r="170" spans="1:12" s="55" customFormat="1" ht="15" x14ac:dyDescent="0.2">
      <c r="A170" s="63" t="s">
        <v>250</v>
      </c>
      <c r="B170" s="64" t="s">
        <v>7</v>
      </c>
      <c r="C170" s="124" t="s">
        <v>69</v>
      </c>
      <c r="D170" s="141" t="s">
        <v>252</v>
      </c>
      <c r="E170" s="125" t="s">
        <v>94</v>
      </c>
      <c r="F170" s="142"/>
      <c r="G170" s="143" t="s">
        <v>69</v>
      </c>
      <c r="H170" s="128">
        <v>237830</v>
      </c>
      <c r="I170" s="129">
        <v>23084.78</v>
      </c>
      <c r="J170" s="130">
        <v>214745.22</v>
      </c>
      <c r="K170" s="75" t="str">
        <f t="shared" si="3"/>
        <v>00002030000000000000</v>
      </c>
      <c r="L170" s="66" t="s">
        <v>251</v>
      </c>
    </row>
    <row r="171" spans="1:12" s="55" customFormat="1" ht="22.5" x14ac:dyDescent="0.2">
      <c r="A171" s="63" t="s">
        <v>178</v>
      </c>
      <c r="B171" s="64" t="s">
        <v>7</v>
      </c>
      <c r="C171" s="124" t="s">
        <v>69</v>
      </c>
      <c r="D171" s="141" t="s">
        <v>252</v>
      </c>
      <c r="E171" s="125" t="s">
        <v>180</v>
      </c>
      <c r="F171" s="142"/>
      <c r="G171" s="143" t="s">
        <v>69</v>
      </c>
      <c r="H171" s="128">
        <v>237830</v>
      </c>
      <c r="I171" s="129">
        <v>23084.78</v>
      </c>
      <c r="J171" s="130">
        <v>214745.22</v>
      </c>
      <c r="K171" s="75" t="str">
        <f t="shared" si="3"/>
        <v>00002039300000000000</v>
      </c>
      <c r="L171" s="66" t="s">
        <v>253</v>
      </c>
    </row>
    <row r="172" spans="1:12" s="55" customFormat="1" ht="22.5" x14ac:dyDescent="0.2">
      <c r="A172" s="63" t="s">
        <v>254</v>
      </c>
      <c r="B172" s="64" t="s">
        <v>7</v>
      </c>
      <c r="C172" s="124" t="s">
        <v>69</v>
      </c>
      <c r="D172" s="141" t="s">
        <v>252</v>
      </c>
      <c r="E172" s="125" t="s">
        <v>256</v>
      </c>
      <c r="F172" s="142"/>
      <c r="G172" s="143" t="s">
        <v>69</v>
      </c>
      <c r="H172" s="128">
        <v>237830</v>
      </c>
      <c r="I172" s="129">
        <v>23084.78</v>
      </c>
      <c r="J172" s="130">
        <v>214745.22</v>
      </c>
      <c r="K172" s="75" t="str">
        <f t="shared" si="3"/>
        <v>00002039300051180000</v>
      </c>
      <c r="L172" s="66" t="s">
        <v>255</v>
      </c>
    </row>
    <row r="173" spans="1:12" s="55" customFormat="1" ht="56.25" x14ac:dyDescent="0.2">
      <c r="A173" s="63" t="s">
        <v>107</v>
      </c>
      <c r="B173" s="64" t="s">
        <v>7</v>
      </c>
      <c r="C173" s="124" t="s">
        <v>69</v>
      </c>
      <c r="D173" s="141" t="s">
        <v>252</v>
      </c>
      <c r="E173" s="125" t="s">
        <v>256</v>
      </c>
      <c r="F173" s="142"/>
      <c r="G173" s="143" t="s">
        <v>109</v>
      </c>
      <c r="H173" s="128">
        <v>237830</v>
      </c>
      <c r="I173" s="129">
        <v>23084.78</v>
      </c>
      <c r="J173" s="130">
        <v>214745.22</v>
      </c>
      <c r="K173" s="75" t="str">
        <f t="shared" si="3"/>
        <v>00002039300051180100</v>
      </c>
      <c r="L173" s="66" t="s">
        <v>257</v>
      </c>
    </row>
    <row r="174" spans="1:12" s="55" customFormat="1" ht="22.5" x14ac:dyDescent="0.2">
      <c r="A174" s="63" t="s">
        <v>110</v>
      </c>
      <c r="B174" s="64" t="s">
        <v>7</v>
      </c>
      <c r="C174" s="124" t="s">
        <v>69</v>
      </c>
      <c r="D174" s="141" t="s">
        <v>252</v>
      </c>
      <c r="E174" s="125" t="s">
        <v>256</v>
      </c>
      <c r="F174" s="142"/>
      <c r="G174" s="143" t="s">
        <v>112</v>
      </c>
      <c r="H174" s="128">
        <v>237830</v>
      </c>
      <c r="I174" s="129">
        <v>23084.78</v>
      </c>
      <c r="J174" s="130">
        <v>214745.22</v>
      </c>
      <c r="K174" s="75" t="str">
        <f t="shared" si="3"/>
        <v>00002039300051180120</v>
      </c>
      <c r="L174" s="66" t="s">
        <v>258</v>
      </c>
    </row>
    <row r="175" spans="1:12" s="55" customFormat="1" ht="22.5" x14ac:dyDescent="0.2">
      <c r="A175" s="53" t="s">
        <v>113</v>
      </c>
      <c r="B175" s="52" t="s">
        <v>7</v>
      </c>
      <c r="C175" s="131" t="s">
        <v>69</v>
      </c>
      <c r="D175" s="144" t="s">
        <v>252</v>
      </c>
      <c r="E175" s="132" t="s">
        <v>256</v>
      </c>
      <c r="F175" s="145"/>
      <c r="G175" s="146" t="s">
        <v>114</v>
      </c>
      <c r="H175" s="135">
        <v>182665</v>
      </c>
      <c r="I175" s="136">
        <v>18890</v>
      </c>
      <c r="J175" s="137">
        <f>IF(IF(H175="",0,H175)=0,0,(IF(H175&gt;0,IF(I175&gt;H175,0,H175-I175),IF(I175&gt;H175,H175-I175,0))))</f>
        <v>163775</v>
      </c>
      <c r="K175" s="75" t="str">
        <f t="shared" si="3"/>
        <v>00002039300051180121</v>
      </c>
      <c r="L175" s="54" t="str">
        <f>C175 &amp; D175 &amp;E175 &amp; F175 &amp; G175</f>
        <v>00002039300051180121</v>
      </c>
    </row>
    <row r="176" spans="1:12" s="55" customFormat="1" ht="33.75" x14ac:dyDescent="0.2">
      <c r="A176" s="53" t="s">
        <v>117</v>
      </c>
      <c r="B176" s="52" t="s">
        <v>7</v>
      </c>
      <c r="C176" s="131" t="s">
        <v>69</v>
      </c>
      <c r="D176" s="144" t="s">
        <v>252</v>
      </c>
      <c r="E176" s="132" t="s">
        <v>256</v>
      </c>
      <c r="F176" s="145"/>
      <c r="G176" s="146" t="s">
        <v>118</v>
      </c>
      <c r="H176" s="135">
        <v>55165</v>
      </c>
      <c r="I176" s="136">
        <v>4194.78</v>
      </c>
      <c r="J176" s="137">
        <f>IF(IF(H176="",0,H176)=0,0,(IF(H176&gt;0,IF(I176&gt;H176,0,H176-I176),IF(I176&gt;H176,H176-I176,0))))</f>
        <v>50970.22</v>
      </c>
      <c r="K176" s="75" t="str">
        <f t="shared" si="3"/>
        <v>00002039300051180129</v>
      </c>
      <c r="L176" s="54" t="str">
        <f>C176 &amp; D176 &amp;E176 &amp; F176 &amp; G176</f>
        <v>00002039300051180129</v>
      </c>
    </row>
    <row r="177" spans="1:12" s="55" customFormat="1" ht="22.5" x14ac:dyDescent="0.2">
      <c r="A177" s="63" t="s">
        <v>259</v>
      </c>
      <c r="B177" s="64" t="s">
        <v>7</v>
      </c>
      <c r="C177" s="124" t="s">
        <v>69</v>
      </c>
      <c r="D177" s="141" t="s">
        <v>261</v>
      </c>
      <c r="E177" s="125" t="s">
        <v>94</v>
      </c>
      <c r="F177" s="142"/>
      <c r="G177" s="143" t="s">
        <v>69</v>
      </c>
      <c r="H177" s="128">
        <v>100680</v>
      </c>
      <c r="I177" s="129">
        <v>0</v>
      </c>
      <c r="J177" s="130">
        <v>100680</v>
      </c>
      <c r="K177" s="75" t="str">
        <f t="shared" si="3"/>
        <v>00003000000000000000</v>
      </c>
      <c r="L177" s="66" t="s">
        <v>260</v>
      </c>
    </row>
    <row r="178" spans="1:12" s="55" customFormat="1" ht="33.75" x14ac:dyDescent="0.2">
      <c r="A178" s="63" t="s">
        <v>262</v>
      </c>
      <c r="B178" s="64" t="s">
        <v>7</v>
      </c>
      <c r="C178" s="124" t="s">
        <v>69</v>
      </c>
      <c r="D178" s="141" t="s">
        <v>264</v>
      </c>
      <c r="E178" s="125" t="s">
        <v>94</v>
      </c>
      <c r="F178" s="142"/>
      <c r="G178" s="143" t="s">
        <v>69</v>
      </c>
      <c r="H178" s="128">
        <v>89780</v>
      </c>
      <c r="I178" s="129">
        <v>0</v>
      </c>
      <c r="J178" s="130">
        <v>89780</v>
      </c>
      <c r="K178" s="75" t="str">
        <f t="shared" si="3"/>
        <v>00003100000000000000</v>
      </c>
      <c r="L178" s="66" t="s">
        <v>263</v>
      </c>
    </row>
    <row r="179" spans="1:12" s="55" customFormat="1" ht="33.75" x14ac:dyDescent="0.2">
      <c r="A179" s="63" t="s">
        <v>265</v>
      </c>
      <c r="B179" s="64" t="s">
        <v>7</v>
      </c>
      <c r="C179" s="124" t="s">
        <v>69</v>
      </c>
      <c r="D179" s="141" t="s">
        <v>264</v>
      </c>
      <c r="E179" s="125" t="s">
        <v>267</v>
      </c>
      <c r="F179" s="142"/>
      <c r="G179" s="143" t="s">
        <v>69</v>
      </c>
      <c r="H179" s="128">
        <v>33270</v>
      </c>
      <c r="I179" s="129">
        <v>0</v>
      </c>
      <c r="J179" s="130">
        <v>33270</v>
      </c>
      <c r="K179" s="75" t="str">
        <f t="shared" si="3"/>
        <v>00003100400000000000</v>
      </c>
      <c r="L179" s="66" t="s">
        <v>266</v>
      </c>
    </row>
    <row r="180" spans="1:12" s="55" customFormat="1" ht="22.5" x14ac:dyDescent="0.2">
      <c r="A180" s="63" t="s">
        <v>268</v>
      </c>
      <c r="B180" s="64" t="s">
        <v>7</v>
      </c>
      <c r="C180" s="124" t="s">
        <v>69</v>
      </c>
      <c r="D180" s="141" t="s">
        <v>264</v>
      </c>
      <c r="E180" s="125" t="s">
        <v>270</v>
      </c>
      <c r="F180" s="142"/>
      <c r="G180" s="143" t="s">
        <v>69</v>
      </c>
      <c r="H180" s="128">
        <v>33270</v>
      </c>
      <c r="I180" s="129">
        <v>0</v>
      </c>
      <c r="J180" s="130">
        <v>33270</v>
      </c>
      <c r="K180" s="75" t="str">
        <f t="shared" si="3"/>
        <v>00003100400200000000</v>
      </c>
      <c r="L180" s="66" t="s">
        <v>269</v>
      </c>
    </row>
    <row r="181" spans="1:12" s="55" customFormat="1" ht="33.75" x14ac:dyDescent="0.2">
      <c r="A181" s="63" t="s">
        <v>271</v>
      </c>
      <c r="B181" s="64" t="s">
        <v>7</v>
      </c>
      <c r="C181" s="124" t="s">
        <v>69</v>
      </c>
      <c r="D181" s="141" t="s">
        <v>264</v>
      </c>
      <c r="E181" s="125" t="s">
        <v>273</v>
      </c>
      <c r="F181" s="142"/>
      <c r="G181" s="143" t="s">
        <v>69</v>
      </c>
      <c r="H181" s="128">
        <v>33270</v>
      </c>
      <c r="I181" s="129">
        <v>0</v>
      </c>
      <c r="J181" s="130">
        <v>33270</v>
      </c>
      <c r="K181" s="75" t="str">
        <f t="shared" si="3"/>
        <v>00003100400223160000</v>
      </c>
      <c r="L181" s="66" t="s">
        <v>272</v>
      </c>
    </row>
    <row r="182" spans="1:12" s="55" customFormat="1" ht="22.5" x14ac:dyDescent="0.2">
      <c r="A182" s="63" t="s">
        <v>130</v>
      </c>
      <c r="B182" s="64" t="s">
        <v>7</v>
      </c>
      <c r="C182" s="124" t="s">
        <v>69</v>
      </c>
      <c r="D182" s="141" t="s">
        <v>264</v>
      </c>
      <c r="E182" s="125" t="s">
        <v>273</v>
      </c>
      <c r="F182" s="142"/>
      <c r="G182" s="143" t="s">
        <v>7</v>
      </c>
      <c r="H182" s="128">
        <v>33270</v>
      </c>
      <c r="I182" s="129">
        <v>0</v>
      </c>
      <c r="J182" s="130">
        <v>33270</v>
      </c>
      <c r="K182" s="75" t="str">
        <f t="shared" si="3"/>
        <v>00003100400223160200</v>
      </c>
      <c r="L182" s="66" t="s">
        <v>274</v>
      </c>
    </row>
    <row r="183" spans="1:12" s="55" customFormat="1" ht="22.5" x14ac:dyDescent="0.2">
      <c r="A183" s="63" t="s">
        <v>132</v>
      </c>
      <c r="B183" s="64" t="s">
        <v>7</v>
      </c>
      <c r="C183" s="124" t="s">
        <v>69</v>
      </c>
      <c r="D183" s="141" t="s">
        <v>264</v>
      </c>
      <c r="E183" s="125" t="s">
        <v>273</v>
      </c>
      <c r="F183" s="142"/>
      <c r="G183" s="143" t="s">
        <v>134</v>
      </c>
      <c r="H183" s="128">
        <v>33270</v>
      </c>
      <c r="I183" s="129">
        <v>0</v>
      </c>
      <c r="J183" s="130">
        <v>33270</v>
      </c>
      <c r="K183" s="75" t="str">
        <f t="shared" si="3"/>
        <v>00003100400223160240</v>
      </c>
      <c r="L183" s="66" t="s">
        <v>275</v>
      </c>
    </row>
    <row r="184" spans="1:12" s="55" customFormat="1" ht="15" x14ac:dyDescent="0.2">
      <c r="A184" s="53" t="s">
        <v>135</v>
      </c>
      <c r="B184" s="52" t="s">
        <v>7</v>
      </c>
      <c r="C184" s="131" t="s">
        <v>69</v>
      </c>
      <c r="D184" s="144" t="s">
        <v>264</v>
      </c>
      <c r="E184" s="132" t="s">
        <v>273</v>
      </c>
      <c r="F184" s="145"/>
      <c r="G184" s="146" t="s">
        <v>136</v>
      </c>
      <c r="H184" s="135">
        <v>33270</v>
      </c>
      <c r="I184" s="136">
        <v>0</v>
      </c>
      <c r="J184" s="137">
        <f>IF(IF(H184="",0,H184)=0,0,(IF(H184&gt;0,IF(I184&gt;H184,0,H184-I184),IF(I184&gt;H184,H184-I184,0))))</f>
        <v>33270</v>
      </c>
      <c r="K184" s="75" t="str">
        <f t="shared" si="3"/>
        <v>00003100400223160244</v>
      </c>
      <c r="L184" s="54" t="str">
        <f>C184 &amp; D184 &amp;E184 &amp; F184 &amp; G184</f>
        <v>00003100400223160244</v>
      </c>
    </row>
    <row r="185" spans="1:12" s="55" customFormat="1" ht="45" x14ac:dyDescent="0.2">
      <c r="A185" s="63" t="s">
        <v>276</v>
      </c>
      <c r="B185" s="64" t="s">
        <v>7</v>
      </c>
      <c r="C185" s="124" t="s">
        <v>69</v>
      </c>
      <c r="D185" s="141" t="s">
        <v>264</v>
      </c>
      <c r="E185" s="125" t="s">
        <v>278</v>
      </c>
      <c r="F185" s="142"/>
      <c r="G185" s="143" t="s">
        <v>69</v>
      </c>
      <c r="H185" s="128">
        <v>56510</v>
      </c>
      <c r="I185" s="129">
        <v>0</v>
      </c>
      <c r="J185" s="130">
        <v>56510</v>
      </c>
      <c r="K185" s="75" t="str">
        <f t="shared" si="3"/>
        <v>00003100500000000000</v>
      </c>
      <c r="L185" s="66" t="s">
        <v>277</v>
      </c>
    </row>
    <row r="186" spans="1:12" s="55" customFormat="1" ht="33.75" x14ac:dyDescent="0.2">
      <c r="A186" s="63" t="s">
        <v>279</v>
      </c>
      <c r="B186" s="64" t="s">
        <v>7</v>
      </c>
      <c r="C186" s="124" t="s">
        <v>69</v>
      </c>
      <c r="D186" s="141" t="s">
        <v>264</v>
      </c>
      <c r="E186" s="125" t="s">
        <v>281</v>
      </c>
      <c r="F186" s="142"/>
      <c r="G186" s="143" t="s">
        <v>69</v>
      </c>
      <c r="H186" s="128">
        <v>56510</v>
      </c>
      <c r="I186" s="129">
        <v>0</v>
      </c>
      <c r="J186" s="130">
        <v>56510</v>
      </c>
      <c r="K186" s="75" t="str">
        <f t="shared" si="3"/>
        <v>00003100500100000000</v>
      </c>
      <c r="L186" s="66" t="s">
        <v>280</v>
      </c>
    </row>
    <row r="187" spans="1:12" s="55" customFormat="1" ht="22.5" x14ac:dyDescent="0.2">
      <c r="A187" s="63" t="s">
        <v>282</v>
      </c>
      <c r="B187" s="64" t="s">
        <v>7</v>
      </c>
      <c r="C187" s="124" t="s">
        <v>69</v>
      </c>
      <c r="D187" s="141" t="s">
        <v>264</v>
      </c>
      <c r="E187" s="125" t="s">
        <v>284</v>
      </c>
      <c r="F187" s="142"/>
      <c r="G187" s="143" t="s">
        <v>69</v>
      </c>
      <c r="H187" s="128">
        <v>56510</v>
      </c>
      <c r="I187" s="129">
        <v>0</v>
      </c>
      <c r="J187" s="130">
        <v>56510</v>
      </c>
      <c r="K187" s="75" t="str">
        <f t="shared" si="3"/>
        <v>00003100500123030000</v>
      </c>
      <c r="L187" s="66" t="s">
        <v>283</v>
      </c>
    </row>
    <row r="188" spans="1:12" s="55" customFormat="1" ht="22.5" x14ac:dyDescent="0.2">
      <c r="A188" s="63" t="s">
        <v>130</v>
      </c>
      <c r="B188" s="64" t="s">
        <v>7</v>
      </c>
      <c r="C188" s="124" t="s">
        <v>69</v>
      </c>
      <c r="D188" s="141" t="s">
        <v>264</v>
      </c>
      <c r="E188" s="125" t="s">
        <v>284</v>
      </c>
      <c r="F188" s="142"/>
      <c r="G188" s="143" t="s">
        <v>7</v>
      </c>
      <c r="H188" s="128">
        <v>56510</v>
      </c>
      <c r="I188" s="129">
        <v>0</v>
      </c>
      <c r="J188" s="130">
        <v>56510</v>
      </c>
      <c r="K188" s="75" t="str">
        <f t="shared" si="3"/>
        <v>00003100500123030200</v>
      </c>
      <c r="L188" s="66" t="s">
        <v>285</v>
      </c>
    </row>
    <row r="189" spans="1:12" s="55" customFormat="1" ht="22.5" x14ac:dyDescent="0.2">
      <c r="A189" s="63" t="s">
        <v>132</v>
      </c>
      <c r="B189" s="64" t="s">
        <v>7</v>
      </c>
      <c r="C189" s="124" t="s">
        <v>69</v>
      </c>
      <c r="D189" s="141" t="s">
        <v>264</v>
      </c>
      <c r="E189" s="125" t="s">
        <v>284</v>
      </c>
      <c r="F189" s="142"/>
      <c r="G189" s="143" t="s">
        <v>134</v>
      </c>
      <c r="H189" s="128">
        <v>56510</v>
      </c>
      <c r="I189" s="129">
        <v>0</v>
      </c>
      <c r="J189" s="130">
        <v>56510</v>
      </c>
      <c r="K189" s="75" t="str">
        <f t="shared" si="3"/>
        <v>00003100500123030240</v>
      </c>
      <c r="L189" s="66" t="s">
        <v>286</v>
      </c>
    </row>
    <row r="190" spans="1:12" s="55" customFormat="1" ht="15" x14ac:dyDescent="0.2">
      <c r="A190" s="53" t="s">
        <v>135</v>
      </c>
      <c r="B190" s="52" t="s">
        <v>7</v>
      </c>
      <c r="C190" s="131" t="s">
        <v>69</v>
      </c>
      <c r="D190" s="144" t="s">
        <v>264</v>
      </c>
      <c r="E190" s="132" t="s">
        <v>284</v>
      </c>
      <c r="F190" s="145"/>
      <c r="G190" s="146" t="s">
        <v>136</v>
      </c>
      <c r="H190" s="135">
        <v>56510</v>
      </c>
      <c r="I190" s="136">
        <v>0</v>
      </c>
      <c r="J190" s="137">
        <f>IF(IF(H190="",0,H190)=0,0,(IF(H190&gt;0,IF(I190&gt;H190,0,H190-I190),IF(I190&gt;H190,H190-I190,0))))</f>
        <v>56510</v>
      </c>
      <c r="K190" s="75" t="str">
        <f t="shared" si="3"/>
        <v>00003100500123030244</v>
      </c>
      <c r="L190" s="54" t="str">
        <f>C190 &amp; D190 &amp;E190 &amp; F190 &amp; G190</f>
        <v>00003100500123030244</v>
      </c>
    </row>
    <row r="191" spans="1:12" s="55" customFormat="1" ht="22.5" x14ac:dyDescent="0.2">
      <c r="A191" s="63" t="s">
        <v>287</v>
      </c>
      <c r="B191" s="64" t="s">
        <v>7</v>
      </c>
      <c r="C191" s="124" t="s">
        <v>69</v>
      </c>
      <c r="D191" s="141" t="s">
        <v>289</v>
      </c>
      <c r="E191" s="125" t="s">
        <v>94</v>
      </c>
      <c r="F191" s="142"/>
      <c r="G191" s="143" t="s">
        <v>69</v>
      </c>
      <c r="H191" s="128">
        <v>10900</v>
      </c>
      <c r="I191" s="129">
        <v>0</v>
      </c>
      <c r="J191" s="130">
        <v>10900</v>
      </c>
      <c r="K191" s="75" t="str">
        <f t="shared" si="3"/>
        <v>00003140000000000000</v>
      </c>
      <c r="L191" s="66" t="s">
        <v>288</v>
      </c>
    </row>
    <row r="192" spans="1:12" s="55" customFormat="1" ht="67.5" x14ac:dyDescent="0.2">
      <c r="A192" s="63" t="s">
        <v>290</v>
      </c>
      <c r="B192" s="64" t="s">
        <v>7</v>
      </c>
      <c r="C192" s="124" t="s">
        <v>69</v>
      </c>
      <c r="D192" s="141" t="s">
        <v>289</v>
      </c>
      <c r="E192" s="125" t="s">
        <v>292</v>
      </c>
      <c r="F192" s="142"/>
      <c r="G192" s="143" t="s">
        <v>69</v>
      </c>
      <c r="H192" s="128">
        <v>10900</v>
      </c>
      <c r="I192" s="129">
        <v>0</v>
      </c>
      <c r="J192" s="130">
        <v>10900</v>
      </c>
      <c r="K192" s="75" t="str">
        <f t="shared" si="3"/>
        <v>00003140900000000000</v>
      </c>
      <c r="L192" s="66" t="s">
        <v>291</v>
      </c>
    </row>
    <row r="193" spans="1:12" s="55" customFormat="1" ht="33.75" x14ac:dyDescent="0.2">
      <c r="A193" s="63" t="s">
        <v>293</v>
      </c>
      <c r="B193" s="64" t="s">
        <v>7</v>
      </c>
      <c r="C193" s="124" t="s">
        <v>69</v>
      </c>
      <c r="D193" s="141" t="s">
        <v>289</v>
      </c>
      <c r="E193" s="125" t="s">
        <v>295</v>
      </c>
      <c r="F193" s="142"/>
      <c r="G193" s="143" t="s">
        <v>69</v>
      </c>
      <c r="H193" s="128">
        <v>10900</v>
      </c>
      <c r="I193" s="129">
        <v>0</v>
      </c>
      <c r="J193" s="130">
        <v>10900</v>
      </c>
      <c r="K193" s="75" t="str">
        <f t="shared" si="3"/>
        <v>00003140900200000000</v>
      </c>
      <c r="L193" s="66" t="s">
        <v>294</v>
      </c>
    </row>
    <row r="194" spans="1:12" s="55" customFormat="1" ht="33.75" x14ac:dyDescent="0.2">
      <c r="A194" s="63" t="s">
        <v>296</v>
      </c>
      <c r="B194" s="64" t="s">
        <v>7</v>
      </c>
      <c r="C194" s="124" t="s">
        <v>69</v>
      </c>
      <c r="D194" s="141" t="s">
        <v>289</v>
      </c>
      <c r="E194" s="125" t="s">
        <v>298</v>
      </c>
      <c r="F194" s="142"/>
      <c r="G194" s="143" t="s">
        <v>69</v>
      </c>
      <c r="H194" s="128">
        <v>10900</v>
      </c>
      <c r="I194" s="129">
        <v>0</v>
      </c>
      <c r="J194" s="130">
        <v>10900</v>
      </c>
      <c r="K194" s="75" t="str">
        <f t="shared" si="3"/>
        <v>00003140900223170000</v>
      </c>
      <c r="L194" s="66" t="s">
        <v>297</v>
      </c>
    </row>
    <row r="195" spans="1:12" s="55" customFormat="1" ht="56.25" x14ac:dyDescent="0.2">
      <c r="A195" s="63" t="s">
        <v>107</v>
      </c>
      <c r="B195" s="64" t="s">
        <v>7</v>
      </c>
      <c r="C195" s="124" t="s">
        <v>69</v>
      </c>
      <c r="D195" s="141" t="s">
        <v>289</v>
      </c>
      <c r="E195" s="125" t="s">
        <v>298</v>
      </c>
      <c r="F195" s="142"/>
      <c r="G195" s="143" t="s">
        <v>109</v>
      </c>
      <c r="H195" s="128">
        <v>10900</v>
      </c>
      <c r="I195" s="129">
        <v>0</v>
      </c>
      <c r="J195" s="130">
        <v>10900</v>
      </c>
      <c r="K195" s="75" t="str">
        <f t="shared" si="3"/>
        <v>00003140900223170100</v>
      </c>
      <c r="L195" s="66" t="s">
        <v>299</v>
      </c>
    </row>
    <row r="196" spans="1:12" s="55" customFormat="1" ht="22.5" x14ac:dyDescent="0.2">
      <c r="A196" s="63" t="s">
        <v>110</v>
      </c>
      <c r="B196" s="64" t="s">
        <v>7</v>
      </c>
      <c r="C196" s="124" t="s">
        <v>69</v>
      </c>
      <c r="D196" s="141" t="s">
        <v>289</v>
      </c>
      <c r="E196" s="125" t="s">
        <v>298</v>
      </c>
      <c r="F196" s="142"/>
      <c r="G196" s="143" t="s">
        <v>112</v>
      </c>
      <c r="H196" s="128">
        <v>10900</v>
      </c>
      <c r="I196" s="129">
        <v>0</v>
      </c>
      <c r="J196" s="130">
        <v>10900</v>
      </c>
      <c r="K196" s="75" t="str">
        <f t="shared" si="3"/>
        <v>00003140900223170120</v>
      </c>
      <c r="L196" s="66" t="s">
        <v>300</v>
      </c>
    </row>
    <row r="197" spans="1:12" s="55" customFormat="1" ht="45" x14ac:dyDescent="0.2">
      <c r="A197" s="53" t="s">
        <v>245</v>
      </c>
      <c r="B197" s="52" t="s">
        <v>7</v>
      </c>
      <c r="C197" s="131" t="s">
        <v>69</v>
      </c>
      <c r="D197" s="144" t="s">
        <v>289</v>
      </c>
      <c r="E197" s="132" t="s">
        <v>298</v>
      </c>
      <c r="F197" s="145"/>
      <c r="G197" s="146" t="s">
        <v>246</v>
      </c>
      <c r="H197" s="135">
        <v>10900</v>
      </c>
      <c r="I197" s="136">
        <v>0</v>
      </c>
      <c r="J197" s="137">
        <f>IF(IF(H197="",0,H197)=0,0,(IF(H197&gt;0,IF(I197&gt;H197,0,H197-I197),IF(I197&gt;H197,H197-I197,0))))</f>
        <v>10900</v>
      </c>
      <c r="K197" s="75" t="str">
        <f t="shared" si="3"/>
        <v>00003140900223170123</v>
      </c>
      <c r="L197" s="54" t="str">
        <f>C197 &amp; D197 &amp;E197 &amp; F197 &amp; G197</f>
        <v>00003140900223170123</v>
      </c>
    </row>
    <row r="198" spans="1:12" s="55" customFormat="1" ht="15" x14ac:dyDescent="0.2">
      <c r="A198" s="63" t="s">
        <v>301</v>
      </c>
      <c r="B198" s="64" t="s">
        <v>7</v>
      </c>
      <c r="C198" s="124" t="s">
        <v>69</v>
      </c>
      <c r="D198" s="141" t="s">
        <v>303</v>
      </c>
      <c r="E198" s="125" t="s">
        <v>94</v>
      </c>
      <c r="F198" s="142"/>
      <c r="G198" s="143" t="s">
        <v>69</v>
      </c>
      <c r="H198" s="128">
        <v>4127597.38</v>
      </c>
      <c r="I198" s="129">
        <v>368347.56</v>
      </c>
      <c r="J198" s="130">
        <v>3759249.82</v>
      </c>
      <c r="K198" s="75" t="str">
        <f t="shared" si="3"/>
        <v>00004000000000000000</v>
      </c>
      <c r="L198" s="66" t="s">
        <v>302</v>
      </c>
    </row>
    <row r="199" spans="1:12" s="55" customFormat="1" ht="15" x14ac:dyDescent="0.2">
      <c r="A199" s="63" t="s">
        <v>304</v>
      </c>
      <c r="B199" s="64" t="s">
        <v>7</v>
      </c>
      <c r="C199" s="124" t="s">
        <v>69</v>
      </c>
      <c r="D199" s="141" t="s">
        <v>306</v>
      </c>
      <c r="E199" s="125" t="s">
        <v>94</v>
      </c>
      <c r="F199" s="142"/>
      <c r="G199" s="143" t="s">
        <v>69</v>
      </c>
      <c r="H199" s="128">
        <v>3795597.38</v>
      </c>
      <c r="I199" s="129">
        <v>368347.56</v>
      </c>
      <c r="J199" s="130">
        <v>3427249.82</v>
      </c>
      <c r="K199" s="75" t="str">
        <f t="shared" si="3"/>
        <v>00004090000000000000</v>
      </c>
      <c r="L199" s="66" t="s">
        <v>305</v>
      </c>
    </row>
    <row r="200" spans="1:12" s="55" customFormat="1" ht="67.5" x14ac:dyDescent="0.2">
      <c r="A200" s="63" t="s">
        <v>307</v>
      </c>
      <c r="B200" s="64" t="s">
        <v>7</v>
      </c>
      <c r="C200" s="124" t="s">
        <v>69</v>
      </c>
      <c r="D200" s="141" t="s">
        <v>306</v>
      </c>
      <c r="E200" s="125" t="s">
        <v>309</v>
      </c>
      <c r="F200" s="142"/>
      <c r="G200" s="143" t="s">
        <v>69</v>
      </c>
      <c r="H200" s="128">
        <v>3795597.38</v>
      </c>
      <c r="I200" s="129">
        <v>368347.56</v>
      </c>
      <c r="J200" s="130">
        <v>3427249.82</v>
      </c>
      <c r="K200" s="75" t="str">
        <f t="shared" si="3"/>
        <v>00004090600000000000</v>
      </c>
      <c r="L200" s="66" t="s">
        <v>308</v>
      </c>
    </row>
    <row r="201" spans="1:12" s="55" customFormat="1" ht="45" x14ac:dyDescent="0.2">
      <c r="A201" s="63" t="s">
        <v>310</v>
      </c>
      <c r="B201" s="64" t="s">
        <v>7</v>
      </c>
      <c r="C201" s="124" t="s">
        <v>69</v>
      </c>
      <c r="D201" s="141" t="s">
        <v>306</v>
      </c>
      <c r="E201" s="125" t="s">
        <v>312</v>
      </c>
      <c r="F201" s="142"/>
      <c r="G201" s="143" t="s">
        <v>69</v>
      </c>
      <c r="H201" s="128">
        <v>3795597.38</v>
      </c>
      <c r="I201" s="129">
        <v>368347.56</v>
      </c>
      <c r="J201" s="130">
        <v>3427249.82</v>
      </c>
      <c r="K201" s="75" t="str">
        <f t="shared" si="3"/>
        <v>00004090600100000000</v>
      </c>
      <c r="L201" s="66" t="s">
        <v>311</v>
      </c>
    </row>
    <row r="202" spans="1:12" s="55" customFormat="1" ht="56.25" x14ac:dyDescent="0.2">
      <c r="A202" s="63" t="s">
        <v>313</v>
      </c>
      <c r="B202" s="64" t="s">
        <v>7</v>
      </c>
      <c r="C202" s="124" t="s">
        <v>69</v>
      </c>
      <c r="D202" s="141" t="s">
        <v>306</v>
      </c>
      <c r="E202" s="125" t="s">
        <v>315</v>
      </c>
      <c r="F202" s="142"/>
      <c r="G202" s="143" t="s">
        <v>69</v>
      </c>
      <c r="H202" s="128">
        <v>2002597.38</v>
      </c>
      <c r="I202" s="129">
        <v>368347.56</v>
      </c>
      <c r="J202" s="130">
        <v>1634249.82</v>
      </c>
      <c r="K202" s="75" t="str">
        <f t="shared" si="3"/>
        <v>00004090600123040000</v>
      </c>
      <c r="L202" s="66" t="s">
        <v>314</v>
      </c>
    </row>
    <row r="203" spans="1:12" s="55" customFormat="1" ht="22.5" x14ac:dyDescent="0.2">
      <c r="A203" s="63" t="s">
        <v>130</v>
      </c>
      <c r="B203" s="64" t="s">
        <v>7</v>
      </c>
      <c r="C203" s="124" t="s">
        <v>69</v>
      </c>
      <c r="D203" s="141" t="s">
        <v>306</v>
      </c>
      <c r="E203" s="125" t="s">
        <v>315</v>
      </c>
      <c r="F203" s="142"/>
      <c r="G203" s="143" t="s">
        <v>7</v>
      </c>
      <c r="H203" s="128">
        <v>2002597.38</v>
      </c>
      <c r="I203" s="129">
        <v>368347.56</v>
      </c>
      <c r="J203" s="130">
        <v>1634249.82</v>
      </c>
      <c r="K203" s="75" t="str">
        <f t="shared" si="3"/>
        <v>00004090600123040200</v>
      </c>
      <c r="L203" s="66" t="s">
        <v>316</v>
      </c>
    </row>
    <row r="204" spans="1:12" s="55" customFormat="1" ht="22.5" x14ac:dyDescent="0.2">
      <c r="A204" s="63" t="s">
        <v>132</v>
      </c>
      <c r="B204" s="64" t="s">
        <v>7</v>
      </c>
      <c r="C204" s="124" t="s">
        <v>69</v>
      </c>
      <c r="D204" s="141" t="s">
        <v>306</v>
      </c>
      <c r="E204" s="125" t="s">
        <v>315</v>
      </c>
      <c r="F204" s="142"/>
      <c r="G204" s="143" t="s">
        <v>134</v>
      </c>
      <c r="H204" s="128">
        <v>2002597.38</v>
      </c>
      <c r="I204" s="129">
        <v>368347.56</v>
      </c>
      <c r="J204" s="130">
        <v>1634249.82</v>
      </c>
      <c r="K204" s="75" t="str">
        <f t="shared" si="3"/>
        <v>00004090600123040240</v>
      </c>
      <c r="L204" s="66" t="s">
        <v>317</v>
      </c>
    </row>
    <row r="205" spans="1:12" s="55" customFormat="1" ht="15" x14ac:dyDescent="0.2">
      <c r="A205" s="53" t="s">
        <v>135</v>
      </c>
      <c r="B205" s="52" t="s">
        <v>7</v>
      </c>
      <c r="C205" s="131" t="s">
        <v>69</v>
      </c>
      <c r="D205" s="144" t="s">
        <v>306</v>
      </c>
      <c r="E205" s="132" t="s">
        <v>315</v>
      </c>
      <c r="F205" s="145"/>
      <c r="G205" s="146" t="s">
        <v>136</v>
      </c>
      <c r="H205" s="135">
        <v>2002597.38</v>
      </c>
      <c r="I205" s="136">
        <v>368347.56</v>
      </c>
      <c r="J205" s="137">
        <f>IF(IF(H205="",0,H205)=0,0,(IF(H205&gt;0,IF(I205&gt;H205,0,H205-I205),IF(I205&gt;H205,H205-I205,0))))</f>
        <v>1634249.82</v>
      </c>
      <c r="K205" s="75" t="str">
        <f t="shared" si="3"/>
        <v>00004090600123040244</v>
      </c>
      <c r="L205" s="54" t="str">
        <f>C205 &amp; D205 &amp;E205 &amp; F205 &amp; G205</f>
        <v>00004090600123040244</v>
      </c>
    </row>
    <row r="206" spans="1:12" s="55" customFormat="1" ht="56.25" x14ac:dyDescent="0.2">
      <c r="A206" s="63" t="s">
        <v>318</v>
      </c>
      <c r="B206" s="64" t="s">
        <v>7</v>
      </c>
      <c r="C206" s="124" t="s">
        <v>69</v>
      </c>
      <c r="D206" s="141" t="s">
        <v>306</v>
      </c>
      <c r="E206" s="125" t="s">
        <v>320</v>
      </c>
      <c r="F206" s="142"/>
      <c r="G206" s="143" t="s">
        <v>69</v>
      </c>
      <c r="H206" s="128">
        <v>1703000</v>
      </c>
      <c r="I206" s="129">
        <v>0</v>
      </c>
      <c r="J206" s="130">
        <v>1703000</v>
      </c>
      <c r="K206" s="75" t="str">
        <f t="shared" si="3"/>
        <v>00004090600171520000</v>
      </c>
      <c r="L206" s="66" t="s">
        <v>319</v>
      </c>
    </row>
    <row r="207" spans="1:12" s="55" customFormat="1" ht="22.5" x14ac:dyDescent="0.2">
      <c r="A207" s="63" t="s">
        <v>130</v>
      </c>
      <c r="B207" s="64" t="s">
        <v>7</v>
      </c>
      <c r="C207" s="124" t="s">
        <v>69</v>
      </c>
      <c r="D207" s="141" t="s">
        <v>306</v>
      </c>
      <c r="E207" s="125" t="s">
        <v>320</v>
      </c>
      <c r="F207" s="142"/>
      <c r="G207" s="143" t="s">
        <v>7</v>
      </c>
      <c r="H207" s="128">
        <v>1703000</v>
      </c>
      <c r="I207" s="129">
        <v>0</v>
      </c>
      <c r="J207" s="130">
        <v>1703000</v>
      </c>
      <c r="K207" s="75" t="str">
        <f t="shared" si="3"/>
        <v>00004090600171520200</v>
      </c>
      <c r="L207" s="66" t="s">
        <v>321</v>
      </c>
    </row>
    <row r="208" spans="1:12" s="55" customFormat="1" ht="22.5" x14ac:dyDescent="0.2">
      <c r="A208" s="63" t="s">
        <v>132</v>
      </c>
      <c r="B208" s="64" t="s">
        <v>7</v>
      </c>
      <c r="C208" s="124" t="s">
        <v>69</v>
      </c>
      <c r="D208" s="141" t="s">
        <v>306</v>
      </c>
      <c r="E208" s="125" t="s">
        <v>320</v>
      </c>
      <c r="F208" s="142"/>
      <c r="G208" s="143" t="s">
        <v>134</v>
      </c>
      <c r="H208" s="128">
        <v>1703000</v>
      </c>
      <c r="I208" s="129">
        <v>0</v>
      </c>
      <c r="J208" s="130">
        <v>1703000</v>
      </c>
      <c r="K208" s="75" t="str">
        <f t="shared" ref="K208:K271" si="4">C208 &amp; D208 &amp;E208 &amp; F208 &amp; G208</f>
        <v>00004090600171520240</v>
      </c>
      <c r="L208" s="66" t="s">
        <v>322</v>
      </c>
    </row>
    <row r="209" spans="1:12" s="55" customFormat="1" ht="15" x14ac:dyDescent="0.2">
      <c r="A209" s="53" t="s">
        <v>135</v>
      </c>
      <c r="B209" s="52" t="s">
        <v>7</v>
      </c>
      <c r="C209" s="131" t="s">
        <v>69</v>
      </c>
      <c r="D209" s="144" t="s">
        <v>306</v>
      </c>
      <c r="E209" s="132" t="s">
        <v>320</v>
      </c>
      <c r="F209" s="145"/>
      <c r="G209" s="146" t="s">
        <v>136</v>
      </c>
      <c r="H209" s="135">
        <v>1703000</v>
      </c>
      <c r="I209" s="136">
        <v>0</v>
      </c>
      <c r="J209" s="137">
        <f>IF(IF(H209="",0,H209)=0,0,(IF(H209&gt;0,IF(I209&gt;H209,0,H209-I209),IF(I209&gt;H209,H209-I209,0))))</f>
        <v>1703000</v>
      </c>
      <c r="K209" s="75" t="str">
        <f t="shared" si="4"/>
        <v>00004090600171520244</v>
      </c>
      <c r="L209" s="54" t="str">
        <f>C209 &amp; D209 &amp;E209 &amp; F209 &amp; G209</f>
        <v>00004090600171520244</v>
      </c>
    </row>
    <row r="210" spans="1:12" s="55" customFormat="1" ht="33.75" x14ac:dyDescent="0.2">
      <c r="A210" s="63" t="s">
        <v>323</v>
      </c>
      <c r="B210" s="64" t="s">
        <v>7</v>
      </c>
      <c r="C210" s="124" t="s">
        <v>69</v>
      </c>
      <c r="D210" s="141" t="s">
        <v>306</v>
      </c>
      <c r="E210" s="125" t="s">
        <v>325</v>
      </c>
      <c r="F210" s="142"/>
      <c r="G210" s="143" t="s">
        <v>69</v>
      </c>
      <c r="H210" s="128">
        <v>90000</v>
      </c>
      <c r="I210" s="129">
        <v>0</v>
      </c>
      <c r="J210" s="130">
        <v>90000</v>
      </c>
      <c r="K210" s="75" t="str">
        <f t="shared" si="4"/>
        <v>000040906001S1520000</v>
      </c>
      <c r="L210" s="66" t="s">
        <v>324</v>
      </c>
    </row>
    <row r="211" spans="1:12" s="55" customFormat="1" ht="22.5" x14ac:dyDescent="0.2">
      <c r="A211" s="63" t="s">
        <v>130</v>
      </c>
      <c r="B211" s="64" t="s">
        <v>7</v>
      </c>
      <c r="C211" s="124" t="s">
        <v>69</v>
      </c>
      <c r="D211" s="141" t="s">
        <v>306</v>
      </c>
      <c r="E211" s="125" t="s">
        <v>325</v>
      </c>
      <c r="F211" s="142"/>
      <c r="G211" s="143" t="s">
        <v>7</v>
      </c>
      <c r="H211" s="128">
        <v>90000</v>
      </c>
      <c r="I211" s="129">
        <v>0</v>
      </c>
      <c r="J211" s="130">
        <v>90000</v>
      </c>
      <c r="K211" s="75" t="str">
        <f t="shared" si="4"/>
        <v>000040906001S1520200</v>
      </c>
      <c r="L211" s="66" t="s">
        <v>326</v>
      </c>
    </row>
    <row r="212" spans="1:12" s="55" customFormat="1" ht="22.5" x14ac:dyDescent="0.2">
      <c r="A212" s="63" t="s">
        <v>132</v>
      </c>
      <c r="B212" s="64" t="s">
        <v>7</v>
      </c>
      <c r="C212" s="124" t="s">
        <v>69</v>
      </c>
      <c r="D212" s="141" t="s">
        <v>306</v>
      </c>
      <c r="E212" s="125" t="s">
        <v>325</v>
      </c>
      <c r="F212" s="142"/>
      <c r="G212" s="143" t="s">
        <v>134</v>
      </c>
      <c r="H212" s="128">
        <v>90000</v>
      </c>
      <c r="I212" s="129">
        <v>0</v>
      </c>
      <c r="J212" s="130">
        <v>90000</v>
      </c>
      <c r="K212" s="75" t="str">
        <f t="shared" si="4"/>
        <v>000040906001S1520240</v>
      </c>
      <c r="L212" s="66" t="s">
        <v>327</v>
      </c>
    </row>
    <row r="213" spans="1:12" s="55" customFormat="1" ht="15" x14ac:dyDescent="0.2">
      <c r="A213" s="53" t="s">
        <v>135</v>
      </c>
      <c r="B213" s="52" t="s">
        <v>7</v>
      </c>
      <c r="C213" s="131" t="s">
        <v>69</v>
      </c>
      <c r="D213" s="144" t="s">
        <v>306</v>
      </c>
      <c r="E213" s="132" t="s">
        <v>325</v>
      </c>
      <c r="F213" s="145"/>
      <c r="G213" s="146" t="s">
        <v>136</v>
      </c>
      <c r="H213" s="135">
        <v>90000</v>
      </c>
      <c r="I213" s="136">
        <v>0</v>
      </c>
      <c r="J213" s="137">
        <f>IF(IF(H213="",0,H213)=0,0,(IF(H213&gt;0,IF(I213&gt;H213,0,H213-I213),IF(I213&gt;H213,H213-I213,0))))</f>
        <v>90000</v>
      </c>
      <c r="K213" s="75" t="str">
        <f t="shared" si="4"/>
        <v>000040906001S1520244</v>
      </c>
      <c r="L213" s="54" t="str">
        <f>C213 &amp; D213 &amp;E213 &amp; F213 &amp; G213</f>
        <v>000040906001S1520244</v>
      </c>
    </row>
    <row r="214" spans="1:12" s="55" customFormat="1" ht="15" x14ac:dyDescent="0.2">
      <c r="A214" s="63" t="s">
        <v>328</v>
      </c>
      <c r="B214" s="64" t="s">
        <v>7</v>
      </c>
      <c r="C214" s="124" t="s">
        <v>69</v>
      </c>
      <c r="D214" s="141" t="s">
        <v>330</v>
      </c>
      <c r="E214" s="125" t="s">
        <v>94</v>
      </c>
      <c r="F214" s="142"/>
      <c r="G214" s="143" t="s">
        <v>69</v>
      </c>
      <c r="H214" s="128">
        <v>332000</v>
      </c>
      <c r="I214" s="129">
        <v>0</v>
      </c>
      <c r="J214" s="130">
        <v>332000</v>
      </c>
      <c r="K214" s="75" t="str">
        <f t="shared" si="4"/>
        <v>00004120000000000000</v>
      </c>
      <c r="L214" s="66" t="s">
        <v>329</v>
      </c>
    </row>
    <row r="215" spans="1:12" s="55" customFormat="1" ht="33.75" x14ac:dyDescent="0.2">
      <c r="A215" s="63" t="s">
        <v>331</v>
      </c>
      <c r="B215" s="64" t="s">
        <v>7</v>
      </c>
      <c r="C215" s="124" t="s">
        <v>69</v>
      </c>
      <c r="D215" s="141" t="s">
        <v>330</v>
      </c>
      <c r="E215" s="125" t="s">
        <v>333</v>
      </c>
      <c r="F215" s="142"/>
      <c r="G215" s="143" t="s">
        <v>69</v>
      </c>
      <c r="H215" s="128">
        <v>300000</v>
      </c>
      <c r="I215" s="129">
        <v>0</v>
      </c>
      <c r="J215" s="130">
        <v>300000</v>
      </c>
      <c r="K215" s="75" t="str">
        <f t="shared" si="4"/>
        <v>00004121200000000000</v>
      </c>
      <c r="L215" s="66" t="s">
        <v>332</v>
      </c>
    </row>
    <row r="216" spans="1:12" s="55" customFormat="1" ht="22.5" x14ac:dyDescent="0.2">
      <c r="A216" s="63" t="s">
        <v>334</v>
      </c>
      <c r="B216" s="64" t="s">
        <v>7</v>
      </c>
      <c r="C216" s="124" t="s">
        <v>69</v>
      </c>
      <c r="D216" s="141" t="s">
        <v>330</v>
      </c>
      <c r="E216" s="125" t="s">
        <v>336</v>
      </c>
      <c r="F216" s="142"/>
      <c r="G216" s="143" t="s">
        <v>69</v>
      </c>
      <c r="H216" s="128">
        <v>300000</v>
      </c>
      <c r="I216" s="129">
        <v>0</v>
      </c>
      <c r="J216" s="130">
        <v>300000</v>
      </c>
      <c r="K216" s="75" t="str">
        <f t="shared" si="4"/>
        <v>00004121200100000000</v>
      </c>
      <c r="L216" s="66" t="s">
        <v>335</v>
      </c>
    </row>
    <row r="217" spans="1:12" s="55" customFormat="1" ht="33.75" x14ac:dyDescent="0.2">
      <c r="A217" s="63" t="s">
        <v>337</v>
      </c>
      <c r="B217" s="64" t="s">
        <v>7</v>
      </c>
      <c r="C217" s="124" t="s">
        <v>69</v>
      </c>
      <c r="D217" s="141" t="s">
        <v>330</v>
      </c>
      <c r="E217" s="125" t="s">
        <v>339</v>
      </c>
      <c r="F217" s="142"/>
      <c r="G217" s="143" t="s">
        <v>69</v>
      </c>
      <c r="H217" s="128">
        <v>280000</v>
      </c>
      <c r="I217" s="129">
        <v>0</v>
      </c>
      <c r="J217" s="130">
        <v>280000</v>
      </c>
      <c r="K217" s="75" t="str">
        <f t="shared" si="4"/>
        <v>00004121200123190000</v>
      </c>
      <c r="L217" s="66" t="s">
        <v>338</v>
      </c>
    </row>
    <row r="218" spans="1:12" s="55" customFormat="1" ht="22.5" x14ac:dyDescent="0.2">
      <c r="A218" s="63" t="s">
        <v>130</v>
      </c>
      <c r="B218" s="64" t="s">
        <v>7</v>
      </c>
      <c r="C218" s="124" t="s">
        <v>69</v>
      </c>
      <c r="D218" s="141" t="s">
        <v>330</v>
      </c>
      <c r="E218" s="125" t="s">
        <v>339</v>
      </c>
      <c r="F218" s="142"/>
      <c r="G218" s="143" t="s">
        <v>7</v>
      </c>
      <c r="H218" s="128">
        <v>280000</v>
      </c>
      <c r="I218" s="129">
        <v>0</v>
      </c>
      <c r="J218" s="130">
        <v>280000</v>
      </c>
      <c r="K218" s="75" t="str">
        <f t="shared" si="4"/>
        <v>00004121200123190200</v>
      </c>
      <c r="L218" s="66" t="s">
        <v>340</v>
      </c>
    </row>
    <row r="219" spans="1:12" s="55" customFormat="1" ht="22.5" x14ac:dyDescent="0.2">
      <c r="A219" s="63" t="s">
        <v>132</v>
      </c>
      <c r="B219" s="64" t="s">
        <v>7</v>
      </c>
      <c r="C219" s="124" t="s">
        <v>69</v>
      </c>
      <c r="D219" s="141" t="s">
        <v>330</v>
      </c>
      <c r="E219" s="125" t="s">
        <v>339</v>
      </c>
      <c r="F219" s="142"/>
      <c r="G219" s="143" t="s">
        <v>134</v>
      </c>
      <c r="H219" s="128">
        <v>280000</v>
      </c>
      <c r="I219" s="129">
        <v>0</v>
      </c>
      <c r="J219" s="130">
        <v>280000</v>
      </c>
      <c r="K219" s="75" t="str">
        <f t="shared" si="4"/>
        <v>00004121200123190240</v>
      </c>
      <c r="L219" s="66" t="s">
        <v>341</v>
      </c>
    </row>
    <row r="220" spans="1:12" s="55" customFormat="1" ht="15" x14ac:dyDescent="0.2">
      <c r="A220" s="53" t="s">
        <v>135</v>
      </c>
      <c r="B220" s="52" t="s">
        <v>7</v>
      </c>
      <c r="C220" s="131" t="s">
        <v>69</v>
      </c>
      <c r="D220" s="144" t="s">
        <v>330</v>
      </c>
      <c r="E220" s="132" t="s">
        <v>339</v>
      </c>
      <c r="F220" s="145"/>
      <c r="G220" s="146" t="s">
        <v>136</v>
      </c>
      <c r="H220" s="135">
        <v>280000</v>
      </c>
      <c r="I220" s="136">
        <v>0</v>
      </c>
      <c r="J220" s="137">
        <f>IF(IF(H220="",0,H220)=0,0,(IF(H220&gt;0,IF(I220&gt;H220,0,H220-I220),IF(I220&gt;H220,H220-I220,0))))</f>
        <v>280000</v>
      </c>
      <c r="K220" s="75" t="str">
        <f t="shared" si="4"/>
        <v>00004121200123190244</v>
      </c>
      <c r="L220" s="54" t="str">
        <f>C220 &amp; D220 &amp;E220 &amp; F220 &amp; G220</f>
        <v>00004121200123190244</v>
      </c>
    </row>
    <row r="221" spans="1:12" s="55" customFormat="1" ht="22.5" x14ac:dyDescent="0.2">
      <c r="A221" s="63" t="s">
        <v>342</v>
      </c>
      <c r="B221" s="64" t="s">
        <v>7</v>
      </c>
      <c r="C221" s="124" t="s">
        <v>69</v>
      </c>
      <c r="D221" s="141" t="s">
        <v>330</v>
      </c>
      <c r="E221" s="125" t="s">
        <v>344</v>
      </c>
      <c r="F221" s="142"/>
      <c r="G221" s="143" t="s">
        <v>69</v>
      </c>
      <c r="H221" s="128">
        <v>20000</v>
      </c>
      <c r="I221" s="129">
        <v>0</v>
      </c>
      <c r="J221" s="130">
        <v>20000</v>
      </c>
      <c r="K221" s="75" t="str">
        <f t="shared" si="4"/>
        <v>00004121200123200000</v>
      </c>
      <c r="L221" s="66" t="s">
        <v>343</v>
      </c>
    </row>
    <row r="222" spans="1:12" s="55" customFormat="1" ht="22.5" x14ac:dyDescent="0.2">
      <c r="A222" s="63" t="s">
        <v>130</v>
      </c>
      <c r="B222" s="64" t="s">
        <v>7</v>
      </c>
      <c r="C222" s="124" t="s">
        <v>69</v>
      </c>
      <c r="D222" s="141" t="s">
        <v>330</v>
      </c>
      <c r="E222" s="125" t="s">
        <v>344</v>
      </c>
      <c r="F222" s="142"/>
      <c r="G222" s="143" t="s">
        <v>7</v>
      </c>
      <c r="H222" s="128">
        <v>20000</v>
      </c>
      <c r="I222" s="129">
        <v>0</v>
      </c>
      <c r="J222" s="130">
        <v>20000</v>
      </c>
      <c r="K222" s="75" t="str">
        <f t="shared" si="4"/>
        <v>00004121200123200200</v>
      </c>
      <c r="L222" s="66" t="s">
        <v>345</v>
      </c>
    </row>
    <row r="223" spans="1:12" s="55" customFormat="1" ht="22.5" x14ac:dyDescent="0.2">
      <c r="A223" s="63" t="s">
        <v>132</v>
      </c>
      <c r="B223" s="64" t="s">
        <v>7</v>
      </c>
      <c r="C223" s="124" t="s">
        <v>69</v>
      </c>
      <c r="D223" s="141" t="s">
        <v>330</v>
      </c>
      <c r="E223" s="125" t="s">
        <v>344</v>
      </c>
      <c r="F223" s="142"/>
      <c r="G223" s="143" t="s">
        <v>134</v>
      </c>
      <c r="H223" s="128">
        <v>20000</v>
      </c>
      <c r="I223" s="129">
        <v>0</v>
      </c>
      <c r="J223" s="130">
        <v>20000</v>
      </c>
      <c r="K223" s="75" t="str">
        <f t="shared" si="4"/>
        <v>00004121200123200240</v>
      </c>
      <c r="L223" s="66" t="s">
        <v>346</v>
      </c>
    </row>
    <row r="224" spans="1:12" s="55" customFormat="1" ht="15" x14ac:dyDescent="0.2">
      <c r="A224" s="53" t="s">
        <v>135</v>
      </c>
      <c r="B224" s="52" t="s">
        <v>7</v>
      </c>
      <c r="C224" s="131" t="s">
        <v>69</v>
      </c>
      <c r="D224" s="144" t="s">
        <v>330</v>
      </c>
      <c r="E224" s="132" t="s">
        <v>344</v>
      </c>
      <c r="F224" s="145"/>
      <c r="G224" s="146" t="s">
        <v>136</v>
      </c>
      <c r="H224" s="135">
        <v>20000</v>
      </c>
      <c r="I224" s="136">
        <v>0</v>
      </c>
      <c r="J224" s="137">
        <f>IF(IF(H224="",0,H224)=0,0,(IF(H224&gt;0,IF(I224&gt;H224,0,H224-I224),IF(I224&gt;H224,H224-I224,0))))</f>
        <v>20000</v>
      </c>
      <c r="K224" s="75" t="str">
        <f t="shared" si="4"/>
        <v>00004121200123200244</v>
      </c>
      <c r="L224" s="54" t="str">
        <f>C224 &amp; D224 &amp;E224 &amp; F224 &amp; G224</f>
        <v>00004121200123200244</v>
      </c>
    </row>
    <row r="225" spans="1:12" s="55" customFormat="1" ht="22.5" x14ac:dyDescent="0.2">
      <c r="A225" s="63" t="s">
        <v>178</v>
      </c>
      <c r="B225" s="64" t="s">
        <v>7</v>
      </c>
      <c r="C225" s="124" t="s">
        <v>69</v>
      </c>
      <c r="D225" s="141" t="s">
        <v>330</v>
      </c>
      <c r="E225" s="125" t="s">
        <v>180</v>
      </c>
      <c r="F225" s="142"/>
      <c r="G225" s="143" t="s">
        <v>69</v>
      </c>
      <c r="H225" s="128">
        <v>32000</v>
      </c>
      <c r="I225" s="129">
        <v>0</v>
      </c>
      <c r="J225" s="130">
        <v>32000</v>
      </c>
      <c r="K225" s="75" t="str">
        <f t="shared" si="4"/>
        <v>00004129300000000000</v>
      </c>
      <c r="L225" s="66" t="s">
        <v>347</v>
      </c>
    </row>
    <row r="226" spans="1:12" s="55" customFormat="1" ht="22.5" x14ac:dyDescent="0.2">
      <c r="A226" s="63" t="s">
        <v>348</v>
      </c>
      <c r="B226" s="64" t="s">
        <v>7</v>
      </c>
      <c r="C226" s="124" t="s">
        <v>69</v>
      </c>
      <c r="D226" s="141" t="s">
        <v>330</v>
      </c>
      <c r="E226" s="125" t="s">
        <v>350</v>
      </c>
      <c r="F226" s="142"/>
      <c r="G226" s="143" t="s">
        <v>69</v>
      </c>
      <c r="H226" s="128">
        <v>32000</v>
      </c>
      <c r="I226" s="129">
        <v>0</v>
      </c>
      <c r="J226" s="130">
        <v>32000</v>
      </c>
      <c r="K226" s="75" t="str">
        <f t="shared" si="4"/>
        <v>00004129300026080000</v>
      </c>
      <c r="L226" s="66" t="s">
        <v>349</v>
      </c>
    </row>
    <row r="227" spans="1:12" s="55" customFormat="1" ht="22.5" x14ac:dyDescent="0.2">
      <c r="A227" s="63" t="s">
        <v>130</v>
      </c>
      <c r="B227" s="64" t="s">
        <v>7</v>
      </c>
      <c r="C227" s="124" t="s">
        <v>69</v>
      </c>
      <c r="D227" s="141" t="s">
        <v>330</v>
      </c>
      <c r="E227" s="125" t="s">
        <v>350</v>
      </c>
      <c r="F227" s="142"/>
      <c r="G227" s="143" t="s">
        <v>7</v>
      </c>
      <c r="H227" s="128">
        <v>32000</v>
      </c>
      <c r="I227" s="129">
        <v>0</v>
      </c>
      <c r="J227" s="130">
        <v>32000</v>
      </c>
      <c r="K227" s="75" t="str">
        <f t="shared" si="4"/>
        <v>00004129300026080200</v>
      </c>
      <c r="L227" s="66" t="s">
        <v>351</v>
      </c>
    </row>
    <row r="228" spans="1:12" s="55" customFormat="1" ht="22.5" x14ac:dyDescent="0.2">
      <c r="A228" s="63" t="s">
        <v>132</v>
      </c>
      <c r="B228" s="64" t="s">
        <v>7</v>
      </c>
      <c r="C228" s="124" t="s">
        <v>69</v>
      </c>
      <c r="D228" s="141" t="s">
        <v>330</v>
      </c>
      <c r="E228" s="125" t="s">
        <v>350</v>
      </c>
      <c r="F228" s="142"/>
      <c r="G228" s="143" t="s">
        <v>134</v>
      </c>
      <c r="H228" s="128">
        <v>32000</v>
      </c>
      <c r="I228" s="129">
        <v>0</v>
      </c>
      <c r="J228" s="130">
        <v>32000</v>
      </c>
      <c r="K228" s="75" t="str">
        <f t="shared" si="4"/>
        <v>00004129300026080240</v>
      </c>
      <c r="L228" s="66" t="s">
        <v>352</v>
      </c>
    </row>
    <row r="229" spans="1:12" s="55" customFormat="1" ht="15" x14ac:dyDescent="0.2">
      <c r="A229" s="53" t="s">
        <v>135</v>
      </c>
      <c r="B229" s="52" t="s">
        <v>7</v>
      </c>
      <c r="C229" s="131" t="s">
        <v>69</v>
      </c>
      <c r="D229" s="144" t="s">
        <v>330</v>
      </c>
      <c r="E229" s="132" t="s">
        <v>350</v>
      </c>
      <c r="F229" s="145"/>
      <c r="G229" s="146" t="s">
        <v>136</v>
      </c>
      <c r="H229" s="135">
        <v>32000</v>
      </c>
      <c r="I229" s="136">
        <v>0</v>
      </c>
      <c r="J229" s="137">
        <f>IF(IF(H229="",0,H229)=0,0,(IF(H229&gt;0,IF(I229&gt;H229,0,H229-I229),IF(I229&gt;H229,H229-I229,0))))</f>
        <v>32000</v>
      </c>
      <c r="K229" s="75" t="str">
        <f t="shared" si="4"/>
        <v>00004129300026080244</v>
      </c>
      <c r="L229" s="54" t="str">
        <f>C229 &amp; D229 &amp;E229 &amp; F229 &amp; G229</f>
        <v>00004129300026080244</v>
      </c>
    </row>
    <row r="230" spans="1:12" s="55" customFormat="1" ht="15" x14ac:dyDescent="0.2">
      <c r="A230" s="63" t="s">
        <v>353</v>
      </c>
      <c r="B230" s="64" t="s">
        <v>7</v>
      </c>
      <c r="C230" s="124" t="s">
        <v>69</v>
      </c>
      <c r="D230" s="141" t="s">
        <v>355</v>
      </c>
      <c r="E230" s="125" t="s">
        <v>94</v>
      </c>
      <c r="F230" s="142"/>
      <c r="G230" s="143" t="s">
        <v>69</v>
      </c>
      <c r="H230" s="128">
        <v>4537265</v>
      </c>
      <c r="I230" s="129">
        <v>448215.96</v>
      </c>
      <c r="J230" s="130">
        <v>4089049.04</v>
      </c>
      <c r="K230" s="75" t="str">
        <f t="shared" si="4"/>
        <v>00005000000000000000</v>
      </c>
      <c r="L230" s="66" t="s">
        <v>354</v>
      </c>
    </row>
    <row r="231" spans="1:12" s="55" customFormat="1" ht="15" x14ac:dyDescent="0.2">
      <c r="A231" s="63" t="s">
        <v>356</v>
      </c>
      <c r="B231" s="64" t="s">
        <v>7</v>
      </c>
      <c r="C231" s="124" t="s">
        <v>69</v>
      </c>
      <c r="D231" s="141" t="s">
        <v>358</v>
      </c>
      <c r="E231" s="125" t="s">
        <v>94</v>
      </c>
      <c r="F231" s="142"/>
      <c r="G231" s="143" t="s">
        <v>69</v>
      </c>
      <c r="H231" s="128">
        <v>4537265</v>
      </c>
      <c r="I231" s="129">
        <v>448215.96</v>
      </c>
      <c r="J231" s="130">
        <v>4089049.04</v>
      </c>
      <c r="K231" s="75" t="str">
        <f t="shared" si="4"/>
        <v>00005030000000000000</v>
      </c>
      <c r="L231" s="66" t="s">
        <v>357</v>
      </c>
    </row>
    <row r="232" spans="1:12" s="55" customFormat="1" ht="33.75" x14ac:dyDescent="0.2">
      <c r="A232" s="63" t="s">
        <v>265</v>
      </c>
      <c r="B232" s="64" t="s">
        <v>7</v>
      </c>
      <c r="C232" s="124" t="s">
        <v>69</v>
      </c>
      <c r="D232" s="141" t="s">
        <v>358</v>
      </c>
      <c r="E232" s="125" t="s">
        <v>267</v>
      </c>
      <c r="F232" s="142"/>
      <c r="G232" s="143" t="s">
        <v>69</v>
      </c>
      <c r="H232" s="128">
        <v>4154300</v>
      </c>
      <c r="I232" s="129">
        <v>448215.96</v>
      </c>
      <c r="J232" s="130">
        <v>3706084.04</v>
      </c>
      <c r="K232" s="75" t="str">
        <f t="shared" si="4"/>
        <v>00005030400000000000</v>
      </c>
      <c r="L232" s="66" t="s">
        <v>359</v>
      </c>
    </row>
    <row r="233" spans="1:12" s="55" customFormat="1" ht="22.5" x14ac:dyDescent="0.2">
      <c r="A233" s="63" t="s">
        <v>360</v>
      </c>
      <c r="B233" s="64" t="s">
        <v>7</v>
      </c>
      <c r="C233" s="124" t="s">
        <v>69</v>
      </c>
      <c r="D233" s="141" t="s">
        <v>358</v>
      </c>
      <c r="E233" s="125" t="s">
        <v>362</v>
      </c>
      <c r="F233" s="142"/>
      <c r="G233" s="143" t="s">
        <v>69</v>
      </c>
      <c r="H233" s="128">
        <v>4154300</v>
      </c>
      <c r="I233" s="129">
        <v>448215.96</v>
      </c>
      <c r="J233" s="130">
        <v>3706084.04</v>
      </c>
      <c r="K233" s="75" t="str">
        <f t="shared" si="4"/>
        <v>00005030400100000000</v>
      </c>
      <c r="L233" s="66" t="s">
        <v>361</v>
      </c>
    </row>
    <row r="234" spans="1:12" s="55" customFormat="1" ht="15" x14ac:dyDescent="0.2">
      <c r="A234" s="63" t="s">
        <v>363</v>
      </c>
      <c r="B234" s="64" t="s">
        <v>7</v>
      </c>
      <c r="C234" s="124" t="s">
        <v>69</v>
      </c>
      <c r="D234" s="141" t="s">
        <v>358</v>
      </c>
      <c r="E234" s="125" t="s">
        <v>365</v>
      </c>
      <c r="F234" s="142"/>
      <c r="G234" s="143" t="s">
        <v>69</v>
      </c>
      <c r="H234" s="128">
        <v>2427161</v>
      </c>
      <c r="I234" s="129">
        <v>448215.96</v>
      </c>
      <c r="J234" s="130">
        <v>1978945.04</v>
      </c>
      <c r="K234" s="75" t="str">
        <f t="shared" si="4"/>
        <v>00005030400123090000</v>
      </c>
      <c r="L234" s="66" t="s">
        <v>364</v>
      </c>
    </row>
    <row r="235" spans="1:12" s="55" customFormat="1" ht="22.5" x14ac:dyDescent="0.2">
      <c r="A235" s="63" t="s">
        <v>130</v>
      </c>
      <c r="B235" s="64" t="s">
        <v>7</v>
      </c>
      <c r="C235" s="124" t="s">
        <v>69</v>
      </c>
      <c r="D235" s="141" t="s">
        <v>358</v>
      </c>
      <c r="E235" s="125" t="s">
        <v>365</v>
      </c>
      <c r="F235" s="142"/>
      <c r="G235" s="143" t="s">
        <v>7</v>
      </c>
      <c r="H235" s="128">
        <v>2427161</v>
      </c>
      <c r="I235" s="129">
        <v>448215.96</v>
      </c>
      <c r="J235" s="130">
        <v>1978945.04</v>
      </c>
      <c r="K235" s="75" t="str">
        <f t="shared" si="4"/>
        <v>00005030400123090200</v>
      </c>
      <c r="L235" s="66" t="s">
        <v>366</v>
      </c>
    </row>
    <row r="236" spans="1:12" s="55" customFormat="1" ht="22.5" x14ac:dyDescent="0.2">
      <c r="A236" s="63" t="s">
        <v>132</v>
      </c>
      <c r="B236" s="64" t="s">
        <v>7</v>
      </c>
      <c r="C236" s="124" t="s">
        <v>69</v>
      </c>
      <c r="D236" s="141" t="s">
        <v>358</v>
      </c>
      <c r="E236" s="125" t="s">
        <v>365</v>
      </c>
      <c r="F236" s="142"/>
      <c r="G236" s="143" t="s">
        <v>134</v>
      </c>
      <c r="H236" s="128">
        <v>2427161</v>
      </c>
      <c r="I236" s="129">
        <v>448215.96</v>
      </c>
      <c r="J236" s="130">
        <v>1978945.04</v>
      </c>
      <c r="K236" s="75" t="str">
        <f t="shared" si="4"/>
        <v>00005030400123090240</v>
      </c>
      <c r="L236" s="66" t="s">
        <v>367</v>
      </c>
    </row>
    <row r="237" spans="1:12" s="55" customFormat="1" ht="15" x14ac:dyDescent="0.2">
      <c r="A237" s="53" t="s">
        <v>135</v>
      </c>
      <c r="B237" s="52" t="s">
        <v>7</v>
      </c>
      <c r="C237" s="131" t="s">
        <v>69</v>
      </c>
      <c r="D237" s="144" t="s">
        <v>358</v>
      </c>
      <c r="E237" s="132" t="s">
        <v>365</v>
      </c>
      <c r="F237" s="145"/>
      <c r="G237" s="146" t="s">
        <v>136</v>
      </c>
      <c r="H237" s="135">
        <v>1702443.24</v>
      </c>
      <c r="I237" s="136">
        <v>331684.65000000002</v>
      </c>
      <c r="J237" s="137">
        <f>IF(IF(H237="",0,H237)=0,0,(IF(H237&gt;0,IF(I237&gt;H237,0,H237-I237),IF(I237&gt;H237,H237-I237,0))))</f>
        <v>1370758.59</v>
      </c>
      <c r="K237" s="75" t="str">
        <f t="shared" si="4"/>
        <v>00005030400123090244</v>
      </c>
      <c r="L237" s="54" t="str">
        <f>C237 &amp; D237 &amp;E237 &amp; F237 &amp; G237</f>
        <v>00005030400123090244</v>
      </c>
    </row>
    <row r="238" spans="1:12" s="55" customFormat="1" ht="15" x14ac:dyDescent="0.2">
      <c r="A238" s="53" t="s">
        <v>137</v>
      </c>
      <c r="B238" s="52" t="s">
        <v>7</v>
      </c>
      <c r="C238" s="131" t="s">
        <v>69</v>
      </c>
      <c r="D238" s="144" t="s">
        <v>358</v>
      </c>
      <c r="E238" s="132" t="s">
        <v>365</v>
      </c>
      <c r="F238" s="145"/>
      <c r="G238" s="146" t="s">
        <v>138</v>
      </c>
      <c r="H238" s="135">
        <v>724717.76</v>
      </c>
      <c r="I238" s="136">
        <v>116531.31</v>
      </c>
      <c r="J238" s="137">
        <f>IF(IF(H238="",0,H238)=0,0,(IF(H238&gt;0,IF(I238&gt;H238,0,H238-I238),IF(I238&gt;H238,H238-I238,0))))</f>
        <v>608186.44999999995</v>
      </c>
      <c r="K238" s="75" t="str">
        <f t="shared" si="4"/>
        <v>00005030400123090247</v>
      </c>
      <c r="L238" s="54" t="str">
        <f>C238 &amp; D238 &amp;E238 &amp; F238 &amp; G238</f>
        <v>00005030400123090247</v>
      </c>
    </row>
    <row r="239" spans="1:12" s="55" customFormat="1" ht="22.5" x14ac:dyDescent="0.2">
      <c r="A239" s="63" t="s">
        <v>368</v>
      </c>
      <c r="B239" s="64" t="s">
        <v>7</v>
      </c>
      <c r="C239" s="124" t="s">
        <v>69</v>
      </c>
      <c r="D239" s="141" t="s">
        <v>358</v>
      </c>
      <c r="E239" s="125" t="s">
        <v>370</v>
      </c>
      <c r="F239" s="142"/>
      <c r="G239" s="143" t="s">
        <v>69</v>
      </c>
      <c r="H239" s="128">
        <v>1116684</v>
      </c>
      <c r="I239" s="129">
        <v>0</v>
      </c>
      <c r="J239" s="130">
        <v>1116684</v>
      </c>
      <c r="K239" s="75" t="str">
        <f t="shared" si="4"/>
        <v>00005030400123100000</v>
      </c>
      <c r="L239" s="66" t="s">
        <v>369</v>
      </c>
    </row>
    <row r="240" spans="1:12" s="55" customFormat="1" ht="22.5" x14ac:dyDescent="0.2">
      <c r="A240" s="63" t="s">
        <v>130</v>
      </c>
      <c r="B240" s="64" t="s">
        <v>7</v>
      </c>
      <c r="C240" s="124" t="s">
        <v>69</v>
      </c>
      <c r="D240" s="141" t="s">
        <v>358</v>
      </c>
      <c r="E240" s="125" t="s">
        <v>370</v>
      </c>
      <c r="F240" s="142"/>
      <c r="G240" s="143" t="s">
        <v>7</v>
      </c>
      <c r="H240" s="128">
        <v>1116684</v>
      </c>
      <c r="I240" s="129">
        <v>0</v>
      </c>
      <c r="J240" s="130">
        <v>1116684</v>
      </c>
      <c r="K240" s="75" t="str">
        <f t="shared" si="4"/>
        <v>00005030400123100200</v>
      </c>
      <c r="L240" s="66" t="s">
        <v>371</v>
      </c>
    </row>
    <row r="241" spans="1:12" s="55" customFormat="1" ht="22.5" x14ac:dyDescent="0.2">
      <c r="A241" s="63" t="s">
        <v>132</v>
      </c>
      <c r="B241" s="64" t="s">
        <v>7</v>
      </c>
      <c r="C241" s="124" t="s">
        <v>69</v>
      </c>
      <c r="D241" s="141" t="s">
        <v>358</v>
      </c>
      <c r="E241" s="125" t="s">
        <v>370</v>
      </c>
      <c r="F241" s="142"/>
      <c r="G241" s="143" t="s">
        <v>134</v>
      </c>
      <c r="H241" s="128">
        <v>1116684</v>
      </c>
      <c r="I241" s="129">
        <v>0</v>
      </c>
      <c r="J241" s="130">
        <v>1116684</v>
      </c>
      <c r="K241" s="75" t="str">
        <f t="shared" si="4"/>
        <v>00005030400123100240</v>
      </c>
      <c r="L241" s="66" t="s">
        <v>372</v>
      </c>
    </row>
    <row r="242" spans="1:12" s="55" customFormat="1" ht="15" x14ac:dyDescent="0.2">
      <c r="A242" s="53" t="s">
        <v>135</v>
      </c>
      <c r="B242" s="52" t="s">
        <v>7</v>
      </c>
      <c r="C242" s="131" t="s">
        <v>69</v>
      </c>
      <c r="D242" s="144" t="s">
        <v>358</v>
      </c>
      <c r="E242" s="132" t="s">
        <v>370</v>
      </c>
      <c r="F242" s="145"/>
      <c r="G242" s="146" t="s">
        <v>136</v>
      </c>
      <c r="H242" s="135">
        <v>1116684</v>
      </c>
      <c r="I242" s="136">
        <v>0</v>
      </c>
      <c r="J242" s="137">
        <f>IF(IF(H242="",0,H242)=0,0,(IF(H242&gt;0,IF(I242&gt;H242,0,H242-I242),IF(I242&gt;H242,H242-I242,0))))</f>
        <v>1116684</v>
      </c>
      <c r="K242" s="75" t="str">
        <f t="shared" si="4"/>
        <v>00005030400123100244</v>
      </c>
      <c r="L242" s="54" t="str">
        <f>C242 &amp; D242 &amp;E242 &amp; F242 &amp; G242</f>
        <v>00005030400123100244</v>
      </c>
    </row>
    <row r="243" spans="1:12" s="55" customFormat="1" ht="15" x14ac:dyDescent="0.2">
      <c r="A243" s="63" t="s">
        <v>373</v>
      </c>
      <c r="B243" s="64" t="s">
        <v>7</v>
      </c>
      <c r="C243" s="124" t="s">
        <v>69</v>
      </c>
      <c r="D243" s="141" t="s">
        <v>358</v>
      </c>
      <c r="E243" s="125" t="s">
        <v>375</v>
      </c>
      <c r="F243" s="142"/>
      <c r="G243" s="143" t="s">
        <v>69</v>
      </c>
      <c r="H243" s="128">
        <v>180190</v>
      </c>
      <c r="I243" s="129">
        <v>0</v>
      </c>
      <c r="J243" s="130">
        <v>180190</v>
      </c>
      <c r="K243" s="75" t="str">
        <f t="shared" si="4"/>
        <v>00005030400123140000</v>
      </c>
      <c r="L243" s="66" t="s">
        <v>374</v>
      </c>
    </row>
    <row r="244" spans="1:12" s="55" customFormat="1" ht="22.5" x14ac:dyDescent="0.2">
      <c r="A244" s="63" t="s">
        <v>130</v>
      </c>
      <c r="B244" s="64" t="s">
        <v>7</v>
      </c>
      <c r="C244" s="124" t="s">
        <v>69</v>
      </c>
      <c r="D244" s="141" t="s">
        <v>358</v>
      </c>
      <c r="E244" s="125" t="s">
        <v>375</v>
      </c>
      <c r="F244" s="142"/>
      <c r="G244" s="143" t="s">
        <v>7</v>
      </c>
      <c r="H244" s="128">
        <v>180190</v>
      </c>
      <c r="I244" s="129">
        <v>0</v>
      </c>
      <c r="J244" s="130">
        <v>180190</v>
      </c>
      <c r="K244" s="75" t="str">
        <f t="shared" si="4"/>
        <v>00005030400123140200</v>
      </c>
      <c r="L244" s="66" t="s">
        <v>376</v>
      </c>
    </row>
    <row r="245" spans="1:12" s="55" customFormat="1" ht="22.5" x14ac:dyDescent="0.2">
      <c r="A245" s="63" t="s">
        <v>132</v>
      </c>
      <c r="B245" s="64" t="s">
        <v>7</v>
      </c>
      <c r="C245" s="124" t="s">
        <v>69</v>
      </c>
      <c r="D245" s="141" t="s">
        <v>358</v>
      </c>
      <c r="E245" s="125" t="s">
        <v>375</v>
      </c>
      <c r="F245" s="142"/>
      <c r="G245" s="143" t="s">
        <v>134</v>
      </c>
      <c r="H245" s="128">
        <v>180190</v>
      </c>
      <c r="I245" s="129">
        <v>0</v>
      </c>
      <c r="J245" s="130">
        <v>180190</v>
      </c>
      <c r="K245" s="75" t="str">
        <f t="shared" si="4"/>
        <v>00005030400123140240</v>
      </c>
      <c r="L245" s="66" t="s">
        <v>377</v>
      </c>
    </row>
    <row r="246" spans="1:12" s="55" customFormat="1" ht="15" x14ac:dyDescent="0.2">
      <c r="A246" s="53" t="s">
        <v>135</v>
      </c>
      <c r="B246" s="52" t="s">
        <v>7</v>
      </c>
      <c r="C246" s="131" t="s">
        <v>69</v>
      </c>
      <c r="D246" s="144" t="s">
        <v>358</v>
      </c>
      <c r="E246" s="132" t="s">
        <v>375</v>
      </c>
      <c r="F246" s="145"/>
      <c r="G246" s="146" t="s">
        <v>136</v>
      </c>
      <c r="H246" s="135">
        <v>180190</v>
      </c>
      <c r="I246" s="136">
        <v>0</v>
      </c>
      <c r="J246" s="137">
        <f>IF(IF(H246="",0,H246)=0,0,(IF(H246&gt;0,IF(I246&gt;H246,0,H246-I246),IF(I246&gt;H246,H246-I246,0))))</f>
        <v>180190</v>
      </c>
      <c r="K246" s="75" t="str">
        <f t="shared" si="4"/>
        <v>00005030400123140244</v>
      </c>
      <c r="L246" s="54" t="str">
        <f>C246 &amp; D246 &amp;E246 &amp; F246 &amp; G246</f>
        <v>00005030400123140244</v>
      </c>
    </row>
    <row r="247" spans="1:12" s="55" customFormat="1" ht="22.5" x14ac:dyDescent="0.2">
      <c r="A247" s="63" t="s">
        <v>378</v>
      </c>
      <c r="B247" s="64" t="s">
        <v>7</v>
      </c>
      <c r="C247" s="124" t="s">
        <v>69</v>
      </c>
      <c r="D247" s="141" t="s">
        <v>358</v>
      </c>
      <c r="E247" s="125" t="s">
        <v>380</v>
      </c>
      <c r="F247" s="142"/>
      <c r="G247" s="143" t="s">
        <v>69</v>
      </c>
      <c r="H247" s="128">
        <v>341930</v>
      </c>
      <c r="I247" s="129">
        <v>0</v>
      </c>
      <c r="J247" s="130">
        <v>341930</v>
      </c>
      <c r="K247" s="75" t="str">
        <f t="shared" si="4"/>
        <v>00005030400123150000</v>
      </c>
      <c r="L247" s="66" t="s">
        <v>379</v>
      </c>
    </row>
    <row r="248" spans="1:12" s="55" customFormat="1" ht="22.5" x14ac:dyDescent="0.2">
      <c r="A248" s="63" t="s">
        <v>130</v>
      </c>
      <c r="B248" s="64" t="s">
        <v>7</v>
      </c>
      <c r="C248" s="124" t="s">
        <v>69</v>
      </c>
      <c r="D248" s="141" t="s">
        <v>358</v>
      </c>
      <c r="E248" s="125" t="s">
        <v>380</v>
      </c>
      <c r="F248" s="142"/>
      <c r="G248" s="143" t="s">
        <v>7</v>
      </c>
      <c r="H248" s="128">
        <v>341930</v>
      </c>
      <c r="I248" s="129">
        <v>0</v>
      </c>
      <c r="J248" s="130">
        <v>341930</v>
      </c>
      <c r="K248" s="75" t="str">
        <f t="shared" si="4"/>
        <v>00005030400123150200</v>
      </c>
      <c r="L248" s="66" t="s">
        <v>381</v>
      </c>
    </row>
    <row r="249" spans="1:12" s="55" customFormat="1" ht="22.5" x14ac:dyDescent="0.2">
      <c r="A249" s="63" t="s">
        <v>132</v>
      </c>
      <c r="B249" s="64" t="s">
        <v>7</v>
      </c>
      <c r="C249" s="124" t="s">
        <v>69</v>
      </c>
      <c r="D249" s="141" t="s">
        <v>358</v>
      </c>
      <c r="E249" s="125" t="s">
        <v>380</v>
      </c>
      <c r="F249" s="142"/>
      <c r="G249" s="143" t="s">
        <v>134</v>
      </c>
      <c r="H249" s="128">
        <v>341930</v>
      </c>
      <c r="I249" s="129">
        <v>0</v>
      </c>
      <c r="J249" s="130">
        <v>341930</v>
      </c>
      <c r="K249" s="75" t="str">
        <f t="shared" si="4"/>
        <v>00005030400123150240</v>
      </c>
      <c r="L249" s="66" t="s">
        <v>382</v>
      </c>
    </row>
    <row r="250" spans="1:12" s="55" customFormat="1" ht="15" x14ac:dyDescent="0.2">
      <c r="A250" s="53" t="s">
        <v>135</v>
      </c>
      <c r="B250" s="52" t="s">
        <v>7</v>
      </c>
      <c r="C250" s="131" t="s">
        <v>69</v>
      </c>
      <c r="D250" s="144" t="s">
        <v>358</v>
      </c>
      <c r="E250" s="132" t="s">
        <v>380</v>
      </c>
      <c r="F250" s="145"/>
      <c r="G250" s="146" t="s">
        <v>136</v>
      </c>
      <c r="H250" s="135">
        <v>341930</v>
      </c>
      <c r="I250" s="136">
        <v>0</v>
      </c>
      <c r="J250" s="137">
        <f>IF(IF(H250="",0,H250)=0,0,(IF(H250&gt;0,IF(I250&gt;H250,0,H250-I250),IF(I250&gt;H250,H250-I250,0))))</f>
        <v>341930</v>
      </c>
      <c r="K250" s="75" t="str">
        <f t="shared" si="4"/>
        <v>00005030400123150244</v>
      </c>
      <c r="L250" s="54" t="str">
        <f>C250 &amp; D250 &amp;E250 &amp; F250 &amp; G250</f>
        <v>00005030400123150244</v>
      </c>
    </row>
    <row r="251" spans="1:12" s="55" customFormat="1" ht="22.5" x14ac:dyDescent="0.2">
      <c r="A251" s="63" t="s">
        <v>383</v>
      </c>
      <c r="B251" s="64" t="s">
        <v>7</v>
      </c>
      <c r="C251" s="124" t="s">
        <v>69</v>
      </c>
      <c r="D251" s="141" t="s">
        <v>358</v>
      </c>
      <c r="E251" s="125" t="s">
        <v>385</v>
      </c>
      <c r="F251" s="142"/>
      <c r="G251" s="143" t="s">
        <v>69</v>
      </c>
      <c r="H251" s="128">
        <v>88335</v>
      </c>
      <c r="I251" s="129">
        <v>0</v>
      </c>
      <c r="J251" s="130">
        <v>88335</v>
      </c>
      <c r="K251" s="75" t="str">
        <f t="shared" si="4"/>
        <v>000050304001S2090000</v>
      </c>
      <c r="L251" s="66" t="s">
        <v>384</v>
      </c>
    </row>
    <row r="252" spans="1:12" s="55" customFormat="1" ht="22.5" x14ac:dyDescent="0.2">
      <c r="A252" s="63" t="s">
        <v>130</v>
      </c>
      <c r="B252" s="64" t="s">
        <v>7</v>
      </c>
      <c r="C252" s="124" t="s">
        <v>69</v>
      </c>
      <c r="D252" s="141" t="s">
        <v>358</v>
      </c>
      <c r="E252" s="125" t="s">
        <v>385</v>
      </c>
      <c r="F252" s="142"/>
      <c r="G252" s="143" t="s">
        <v>7</v>
      </c>
      <c r="H252" s="128">
        <v>88335</v>
      </c>
      <c r="I252" s="129">
        <v>0</v>
      </c>
      <c r="J252" s="130">
        <v>88335</v>
      </c>
      <c r="K252" s="75" t="str">
        <f t="shared" si="4"/>
        <v>000050304001S2090200</v>
      </c>
      <c r="L252" s="66" t="s">
        <v>386</v>
      </c>
    </row>
    <row r="253" spans="1:12" s="55" customFormat="1" ht="22.5" x14ac:dyDescent="0.2">
      <c r="A253" s="63" t="s">
        <v>132</v>
      </c>
      <c r="B253" s="64" t="s">
        <v>7</v>
      </c>
      <c r="C253" s="124" t="s">
        <v>69</v>
      </c>
      <c r="D253" s="141" t="s">
        <v>358</v>
      </c>
      <c r="E253" s="125" t="s">
        <v>385</v>
      </c>
      <c r="F253" s="142"/>
      <c r="G253" s="143" t="s">
        <v>134</v>
      </c>
      <c r="H253" s="128">
        <v>88335</v>
      </c>
      <c r="I253" s="129">
        <v>0</v>
      </c>
      <c r="J253" s="130">
        <v>88335</v>
      </c>
      <c r="K253" s="75" t="str">
        <f t="shared" si="4"/>
        <v>000050304001S2090240</v>
      </c>
      <c r="L253" s="66" t="s">
        <v>387</v>
      </c>
    </row>
    <row r="254" spans="1:12" s="55" customFormat="1" ht="15" x14ac:dyDescent="0.2">
      <c r="A254" s="53" t="s">
        <v>135</v>
      </c>
      <c r="B254" s="52" t="s">
        <v>7</v>
      </c>
      <c r="C254" s="131" t="s">
        <v>69</v>
      </c>
      <c r="D254" s="144" t="s">
        <v>358</v>
      </c>
      <c r="E254" s="132" t="s">
        <v>385</v>
      </c>
      <c r="F254" s="145"/>
      <c r="G254" s="146" t="s">
        <v>136</v>
      </c>
      <c r="H254" s="135">
        <v>88335</v>
      </c>
      <c r="I254" s="136">
        <v>0</v>
      </c>
      <c r="J254" s="137">
        <f>IF(IF(H254="",0,H254)=0,0,(IF(H254&gt;0,IF(I254&gt;H254,0,H254-I254),IF(I254&gt;H254,H254-I254,0))))</f>
        <v>88335</v>
      </c>
      <c r="K254" s="75" t="str">
        <f t="shared" si="4"/>
        <v>000050304001S2090244</v>
      </c>
      <c r="L254" s="54" t="str">
        <f>C254 &amp; D254 &amp;E254 &amp; F254 &amp; G254</f>
        <v>000050304001S2090244</v>
      </c>
    </row>
    <row r="255" spans="1:12" s="55" customFormat="1" ht="33.75" x14ac:dyDescent="0.2">
      <c r="A255" s="63" t="s">
        <v>388</v>
      </c>
      <c r="B255" s="64" t="s">
        <v>7</v>
      </c>
      <c r="C255" s="124" t="s">
        <v>69</v>
      </c>
      <c r="D255" s="141" t="s">
        <v>358</v>
      </c>
      <c r="E255" s="125" t="s">
        <v>390</v>
      </c>
      <c r="F255" s="142"/>
      <c r="G255" s="143" t="s">
        <v>69</v>
      </c>
      <c r="H255" s="128">
        <v>382965</v>
      </c>
      <c r="I255" s="129">
        <v>0</v>
      </c>
      <c r="J255" s="130">
        <v>382965</v>
      </c>
      <c r="K255" s="75" t="str">
        <f t="shared" si="4"/>
        <v>00005030800000000000</v>
      </c>
      <c r="L255" s="66" t="s">
        <v>389</v>
      </c>
    </row>
    <row r="256" spans="1:12" s="55" customFormat="1" ht="33.75" x14ac:dyDescent="0.2">
      <c r="A256" s="63" t="s">
        <v>391</v>
      </c>
      <c r="B256" s="64" t="s">
        <v>7</v>
      </c>
      <c r="C256" s="124" t="s">
        <v>69</v>
      </c>
      <c r="D256" s="141" t="s">
        <v>358</v>
      </c>
      <c r="E256" s="125" t="s">
        <v>393</v>
      </c>
      <c r="F256" s="142"/>
      <c r="G256" s="143" t="s">
        <v>69</v>
      </c>
      <c r="H256" s="128">
        <v>382965</v>
      </c>
      <c r="I256" s="129">
        <v>0</v>
      </c>
      <c r="J256" s="130">
        <v>382965</v>
      </c>
      <c r="K256" s="75" t="str">
        <f t="shared" si="4"/>
        <v>00005030800100000000</v>
      </c>
      <c r="L256" s="66" t="s">
        <v>392</v>
      </c>
    </row>
    <row r="257" spans="1:12" s="55" customFormat="1" ht="22.5" x14ac:dyDescent="0.2">
      <c r="A257" s="63" t="s">
        <v>394</v>
      </c>
      <c r="B257" s="64" t="s">
        <v>7</v>
      </c>
      <c r="C257" s="124" t="s">
        <v>69</v>
      </c>
      <c r="D257" s="141" t="s">
        <v>358</v>
      </c>
      <c r="E257" s="125" t="s">
        <v>396</v>
      </c>
      <c r="F257" s="142"/>
      <c r="G257" s="143" t="s">
        <v>69</v>
      </c>
      <c r="H257" s="128">
        <v>292600</v>
      </c>
      <c r="I257" s="129">
        <v>0</v>
      </c>
      <c r="J257" s="130">
        <v>292600</v>
      </c>
      <c r="K257" s="75" t="str">
        <f t="shared" si="4"/>
        <v>000050308001N5764000</v>
      </c>
      <c r="L257" s="66" t="s">
        <v>395</v>
      </c>
    </row>
    <row r="258" spans="1:12" s="55" customFormat="1" ht="22.5" x14ac:dyDescent="0.2">
      <c r="A258" s="63" t="s">
        <v>130</v>
      </c>
      <c r="B258" s="64" t="s">
        <v>7</v>
      </c>
      <c r="C258" s="124" t="s">
        <v>69</v>
      </c>
      <c r="D258" s="141" t="s">
        <v>358</v>
      </c>
      <c r="E258" s="125" t="s">
        <v>396</v>
      </c>
      <c r="F258" s="142"/>
      <c r="G258" s="143" t="s">
        <v>7</v>
      </c>
      <c r="H258" s="128">
        <v>292600</v>
      </c>
      <c r="I258" s="129">
        <v>0</v>
      </c>
      <c r="J258" s="130">
        <v>292600</v>
      </c>
      <c r="K258" s="75" t="str">
        <f t="shared" si="4"/>
        <v>000050308001N5764200</v>
      </c>
      <c r="L258" s="66" t="s">
        <v>397</v>
      </c>
    </row>
    <row r="259" spans="1:12" s="55" customFormat="1" ht="22.5" x14ac:dyDescent="0.2">
      <c r="A259" s="63" t="s">
        <v>132</v>
      </c>
      <c r="B259" s="64" t="s">
        <v>7</v>
      </c>
      <c r="C259" s="124" t="s">
        <v>69</v>
      </c>
      <c r="D259" s="141" t="s">
        <v>358</v>
      </c>
      <c r="E259" s="125" t="s">
        <v>396</v>
      </c>
      <c r="F259" s="142"/>
      <c r="G259" s="143" t="s">
        <v>134</v>
      </c>
      <c r="H259" s="128">
        <v>292600</v>
      </c>
      <c r="I259" s="129">
        <v>0</v>
      </c>
      <c r="J259" s="130">
        <v>292600</v>
      </c>
      <c r="K259" s="75" t="str">
        <f t="shared" si="4"/>
        <v>000050308001N5764240</v>
      </c>
      <c r="L259" s="66" t="s">
        <v>398</v>
      </c>
    </row>
    <row r="260" spans="1:12" s="55" customFormat="1" ht="15" x14ac:dyDescent="0.2">
      <c r="A260" s="53" t="s">
        <v>135</v>
      </c>
      <c r="B260" s="52" t="s">
        <v>7</v>
      </c>
      <c r="C260" s="131" t="s">
        <v>69</v>
      </c>
      <c r="D260" s="144" t="s">
        <v>358</v>
      </c>
      <c r="E260" s="132" t="s">
        <v>396</v>
      </c>
      <c r="F260" s="145"/>
      <c r="G260" s="146" t="s">
        <v>136</v>
      </c>
      <c r="H260" s="135">
        <v>292600</v>
      </c>
      <c r="I260" s="136">
        <v>0</v>
      </c>
      <c r="J260" s="137">
        <f>IF(IF(H260="",0,H260)=0,0,(IF(H260&gt;0,IF(I260&gt;H260,0,H260-I260),IF(I260&gt;H260,H260-I260,0))))</f>
        <v>292600</v>
      </c>
      <c r="K260" s="75" t="str">
        <f t="shared" si="4"/>
        <v>000050308001N5764244</v>
      </c>
      <c r="L260" s="54" t="str">
        <f>C260 &amp; D260 &amp;E260 &amp; F260 &amp; G260</f>
        <v>000050308001N5764244</v>
      </c>
    </row>
    <row r="261" spans="1:12" s="55" customFormat="1" ht="22.5" x14ac:dyDescent="0.2">
      <c r="A261" s="63" t="s">
        <v>399</v>
      </c>
      <c r="B261" s="64" t="s">
        <v>7</v>
      </c>
      <c r="C261" s="124" t="s">
        <v>69</v>
      </c>
      <c r="D261" s="141" t="s">
        <v>358</v>
      </c>
      <c r="E261" s="125" t="s">
        <v>401</v>
      </c>
      <c r="F261" s="142"/>
      <c r="G261" s="143" t="s">
        <v>69</v>
      </c>
      <c r="H261" s="128">
        <v>90365</v>
      </c>
      <c r="I261" s="129">
        <v>0</v>
      </c>
      <c r="J261" s="130">
        <v>90365</v>
      </c>
      <c r="K261" s="75" t="str">
        <f t="shared" si="4"/>
        <v>000050308001S5764000</v>
      </c>
      <c r="L261" s="66" t="s">
        <v>400</v>
      </c>
    </row>
    <row r="262" spans="1:12" s="55" customFormat="1" ht="22.5" x14ac:dyDescent="0.2">
      <c r="A262" s="63" t="s">
        <v>130</v>
      </c>
      <c r="B262" s="64" t="s">
        <v>7</v>
      </c>
      <c r="C262" s="124" t="s">
        <v>69</v>
      </c>
      <c r="D262" s="141" t="s">
        <v>358</v>
      </c>
      <c r="E262" s="125" t="s">
        <v>401</v>
      </c>
      <c r="F262" s="142"/>
      <c r="G262" s="143" t="s">
        <v>7</v>
      </c>
      <c r="H262" s="128">
        <v>90365</v>
      </c>
      <c r="I262" s="129">
        <v>0</v>
      </c>
      <c r="J262" s="130">
        <v>90365</v>
      </c>
      <c r="K262" s="75" t="str">
        <f t="shared" si="4"/>
        <v>000050308001S5764200</v>
      </c>
      <c r="L262" s="66" t="s">
        <v>402</v>
      </c>
    </row>
    <row r="263" spans="1:12" s="55" customFormat="1" ht="22.5" x14ac:dyDescent="0.2">
      <c r="A263" s="63" t="s">
        <v>132</v>
      </c>
      <c r="B263" s="64" t="s">
        <v>7</v>
      </c>
      <c r="C263" s="124" t="s">
        <v>69</v>
      </c>
      <c r="D263" s="141" t="s">
        <v>358</v>
      </c>
      <c r="E263" s="125" t="s">
        <v>401</v>
      </c>
      <c r="F263" s="142"/>
      <c r="G263" s="143" t="s">
        <v>134</v>
      </c>
      <c r="H263" s="128">
        <v>90365</v>
      </c>
      <c r="I263" s="129">
        <v>0</v>
      </c>
      <c r="J263" s="130">
        <v>90365</v>
      </c>
      <c r="K263" s="75" t="str">
        <f t="shared" si="4"/>
        <v>000050308001S5764240</v>
      </c>
      <c r="L263" s="66" t="s">
        <v>403</v>
      </c>
    </row>
    <row r="264" spans="1:12" s="55" customFormat="1" ht="15" x14ac:dyDescent="0.2">
      <c r="A264" s="53" t="s">
        <v>135</v>
      </c>
      <c r="B264" s="52" t="s">
        <v>7</v>
      </c>
      <c r="C264" s="131" t="s">
        <v>69</v>
      </c>
      <c r="D264" s="144" t="s">
        <v>358</v>
      </c>
      <c r="E264" s="132" t="s">
        <v>401</v>
      </c>
      <c r="F264" s="145"/>
      <c r="G264" s="146" t="s">
        <v>136</v>
      </c>
      <c r="H264" s="135">
        <v>90365</v>
      </c>
      <c r="I264" s="136">
        <v>0</v>
      </c>
      <c r="J264" s="137">
        <f>IF(IF(H264="",0,H264)=0,0,(IF(H264&gt;0,IF(I264&gt;H264,0,H264-I264),IF(I264&gt;H264,H264-I264,0))))</f>
        <v>90365</v>
      </c>
      <c r="K264" s="75" t="str">
        <f t="shared" si="4"/>
        <v>000050308001S5764244</v>
      </c>
      <c r="L264" s="54" t="str">
        <f>C264 &amp; D264 &amp;E264 &amp; F264 &amp; G264</f>
        <v>000050308001S5764244</v>
      </c>
    </row>
    <row r="265" spans="1:12" s="55" customFormat="1" ht="15" x14ac:dyDescent="0.2">
      <c r="A265" s="63" t="s">
        <v>404</v>
      </c>
      <c r="B265" s="64" t="s">
        <v>7</v>
      </c>
      <c r="C265" s="124" t="s">
        <v>69</v>
      </c>
      <c r="D265" s="141" t="s">
        <v>406</v>
      </c>
      <c r="E265" s="125" t="s">
        <v>94</v>
      </c>
      <c r="F265" s="142"/>
      <c r="G265" s="143" t="s">
        <v>69</v>
      </c>
      <c r="H265" s="128">
        <v>64300</v>
      </c>
      <c r="I265" s="129">
        <v>9825</v>
      </c>
      <c r="J265" s="130">
        <v>54475</v>
      </c>
      <c r="K265" s="75" t="str">
        <f t="shared" si="4"/>
        <v>00007000000000000000</v>
      </c>
      <c r="L265" s="66" t="s">
        <v>405</v>
      </c>
    </row>
    <row r="266" spans="1:12" s="55" customFormat="1" ht="15" x14ac:dyDescent="0.2">
      <c r="A266" s="63" t="s">
        <v>407</v>
      </c>
      <c r="B266" s="64" t="s">
        <v>7</v>
      </c>
      <c r="C266" s="124" t="s">
        <v>69</v>
      </c>
      <c r="D266" s="141" t="s">
        <v>409</v>
      </c>
      <c r="E266" s="125" t="s">
        <v>94</v>
      </c>
      <c r="F266" s="142"/>
      <c r="G266" s="143" t="s">
        <v>69</v>
      </c>
      <c r="H266" s="128">
        <v>39300</v>
      </c>
      <c r="I266" s="129">
        <v>9825</v>
      </c>
      <c r="J266" s="130">
        <v>29475</v>
      </c>
      <c r="K266" s="75" t="str">
        <f t="shared" si="4"/>
        <v>00007070000000000000</v>
      </c>
      <c r="L266" s="66" t="s">
        <v>408</v>
      </c>
    </row>
    <row r="267" spans="1:12" s="55" customFormat="1" ht="33.75" x14ac:dyDescent="0.2">
      <c r="A267" s="63" t="s">
        <v>201</v>
      </c>
      <c r="B267" s="64" t="s">
        <v>7</v>
      </c>
      <c r="C267" s="124" t="s">
        <v>69</v>
      </c>
      <c r="D267" s="141" t="s">
        <v>409</v>
      </c>
      <c r="E267" s="125" t="s">
        <v>203</v>
      </c>
      <c r="F267" s="142"/>
      <c r="G267" s="143" t="s">
        <v>69</v>
      </c>
      <c r="H267" s="128">
        <v>39300</v>
      </c>
      <c r="I267" s="129">
        <v>9825</v>
      </c>
      <c r="J267" s="130">
        <v>29475</v>
      </c>
      <c r="K267" s="75" t="str">
        <f t="shared" si="4"/>
        <v>00007070300000000000</v>
      </c>
      <c r="L267" s="66" t="s">
        <v>410</v>
      </c>
    </row>
    <row r="268" spans="1:12" s="55" customFormat="1" ht="56.25" x14ac:dyDescent="0.2">
      <c r="A268" s="63" t="s">
        <v>204</v>
      </c>
      <c r="B268" s="64" t="s">
        <v>7</v>
      </c>
      <c r="C268" s="124" t="s">
        <v>69</v>
      </c>
      <c r="D268" s="141" t="s">
        <v>409</v>
      </c>
      <c r="E268" s="125" t="s">
        <v>206</v>
      </c>
      <c r="F268" s="142"/>
      <c r="G268" s="143" t="s">
        <v>69</v>
      </c>
      <c r="H268" s="128">
        <v>39300</v>
      </c>
      <c r="I268" s="129">
        <v>9825</v>
      </c>
      <c r="J268" s="130">
        <v>29475</v>
      </c>
      <c r="K268" s="75" t="str">
        <f t="shared" si="4"/>
        <v>00007070330000000000</v>
      </c>
      <c r="L268" s="66" t="s">
        <v>411</v>
      </c>
    </row>
    <row r="269" spans="1:12" s="55" customFormat="1" ht="33.75" x14ac:dyDescent="0.2">
      <c r="A269" s="63" t="s">
        <v>207</v>
      </c>
      <c r="B269" s="64" t="s">
        <v>7</v>
      </c>
      <c r="C269" s="124" t="s">
        <v>69</v>
      </c>
      <c r="D269" s="141" t="s">
        <v>409</v>
      </c>
      <c r="E269" s="125" t="s">
        <v>209</v>
      </c>
      <c r="F269" s="142"/>
      <c r="G269" s="143" t="s">
        <v>69</v>
      </c>
      <c r="H269" s="128">
        <v>39300</v>
      </c>
      <c r="I269" s="129">
        <v>9825</v>
      </c>
      <c r="J269" s="130">
        <v>29475</v>
      </c>
      <c r="K269" s="75" t="str">
        <f t="shared" si="4"/>
        <v>00007070330200000000</v>
      </c>
      <c r="L269" s="66" t="s">
        <v>412</v>
      </c>
    </row>
    <row r="270" spans="1:12" s="55" customFormat="1" ht="45" x14ac:dyDescent="0.2">
      <c r="A270" s="63" t="s">
        <v>413</v>
      </c>
      <c r="B270" s="64" t="s">
        <v>7</v>
      </c>
      <c r="C270" s="124" t="s">
        <v>69</v>
      </c>
      <c r="D270" s="141" t="s">
        <v>409</v>
      </c>
      <c r="E270" s="125" t="s">
        <v>415</v>
      </c>
      <c r="F270" s="142"/>
      <c r="G270" s="143" t="s">
        <v>69</v>
      </c>
      <c r="H270" s="128">
        <v>39300</v>
      </c>
      <c r="I270" s="129">
        <v>9825</v>
      </c>
      <c r="J270" s="130">
        <v>29475</v>
      </c>
      <c r="K270" s="75" t="str">
        <f t="shared" si="4"/>
        <v>00007070330262040000</v>
      </c>
      <c r="L270" s="66" t="s">
        <v>414</v>
      </c>
    </row>
    <row r="271" spans="1:12" s="55" customFormat="1" ht="15" x14ac:dyDescent="0.2">
      <c r="A271" s="63" t="s">
        <v>213</v>
      </c>
      <c r="B271" s="64" t="s">
        <v>7</v>
      </c>
      <c r="C271" s="124" t="s">
        <v>69</v>
      </c>
      <c r="D271" s="141" t="s">
        <v>409</v>
      </c>
      <c r="E271" s="125" t="s">
        <v>415</v>
      </c>
      <c r="F271" s="142"/>
      <c r="G271" s="143" t="s">
        <v>8</v>
      </c>
      <c r="H271" s="128">
        <v>39300</v>
      </c>
      <c r="I271" s="129">
        <v>9825</v>
      </c>
      <c r="J271" s="130">
        <v>29475</v>
      </c>
      <c r="K271" s="75" t="str">
        <f t="shared" si="4"/>
        <v>00007070330262040500</v>
      </c>
      <c r="L271" s="66" t="s">
        <v>416</v>
      </c>
    </row>
    <row r="272" spans="1:12" s="55" customFormat="1" ht="15" x14ac:dyDescent="0.2">
      <c r="A272" s="53" t="s">
        <v>215</v>
      </c>
      <c r="B272" s="52" t="s">
        <v>7</v>
      </c>
      <c r="C272" s="131" t="s">
        <v>69</v>
      </c>
      <c r="D272" s="144" t="s">
        <v>409</v>
      </c>
      <c r="E272" s="132" t="s">
        <v>415</v>
      </c>
      <c r="F272" s="145"/>
      <c r="G272" s="146" t="s">
        <v>216</v>
      </c>
      <c r="H272" s="135">
        <v>39300</v>
      </c>
      <c r="I272" s="136">
        <v>9825</v>
      </c>
      <c r="J272" s="137">
        <f>IF(IF(H272="",0,H272)=0,0,(IF(H272&gt;0,IF(I272&gt;H272,0,H272-I272),IF(I272&gt;H272,H272-I272,0))))</f>
        <v>29475</v>
      </c>
      <c r="K272" s="75" t="str">
        <f t="shared" ref="K272:K307" si="5">C272 &amp; D272 &amp;E272 &amp; F272 &amp; G272</f>
        <v>00007070330262040540</v>
      </c>
      <c r="L272" s="54" t="str">
        <f>C272 &amp; D272 &amp;E272 &amp; F272 &amp; G272</f>
        <v>00007070330262040540</v>
      </c>
    </row>
    <row r="273" spans="1:12" s="55" customFormat="1" ht="15" x14ac:dyDescent="0.2">
      <c r="A273" s="63" t="s">
        <v>417</v>
      </c>
      <c r="B273" s="64" t="s">
        <v>7</v>
      </c>
      <c r="C273" s="124" t="s">
        <v>69</v>
      </c>
      <c r="D273" s="141" t="s">
        <v>419</v>
      </c>
      <c r="E273" s="125" t="s">
        <v>94</v>
      </c>
      <c r="F273" s="142"/>
      <c r="G273" s="143" t="s">
        <v>69</v>
      </c>
      <c r="H273" s="128">
        <v>25000</v>
      </c>
      <c r="I273" s="129">
        <v>0</v>
      </c>
      <c r="J273" s="130">
        <v>25000</v>
      </c>
      <c r="K273" s="75" t="str">
        <f t="shared" si="5"/>
        <v>00007090000000000000</v>
      </c>
      <c r="L273" s="66" t="s">
        <v>418</v>
      </c>
    </row>
    <row r="274" spans="1:12" s="55" customFormat="1" ht="45" x14ac:dyDescent="0.2">
      <c r="A274" s="63" t="s">
        <v>420</v>
      </c>
      <c r="B274" s="64" t="s">
        <v>7</v>
      </c>
      <c r="C274" s="124" t="s">
        <v>69</v>
      </c>
      <c r="D274" s="141" t="s">
        <v>419</v>
      </c>
      <c r="E274" s="125" t="s">
        <v>422</v>
      </c>
      <c r="F274" s="142"/>
      <c r="G274" s="143" t="s">
        <v>69</v>
      </c>
      <c r="H274" s="128">
        <v>13000</v>
      </c>
      <c r="I274" s="129">
        <v>0</v>
      </c>
      <c r="J274" s="130">
        <v>13000</v>
      </c>
      <c r="K274" s="75" t="str">
        <f t="shared" si="5"/>
        <v>00007090100000000000</v>
      </c>
      <c r="L274" s="66" t="s">
        <v>421</v>
      </c>
    </row>
    <row r="275" spans="1:12" s="55" customFormat="1" ht="45" x14ac:dyDescent="0.2">
      <c r="A275" s="63" t="s">
        <v>423</v>
      </c>
      <c r="B275" s="64" t="s">
        <v>7</v>
      </c>
      <c r="C275" s="124" t="s">
        <v>69</v>
      </c>
      <c r="D275" s="141" t="s">
        <v>419</v>
      </c>
      <c r="E275" s="125" t="s">
        <v>425</v>
      </c>
      <c r="F275" s="142"/>
      <c r="G275" s="143" t="s">
        <v>69</v>
      </c>
      <c r="H275" s="128">
        <v>13000</v>
      </c>
      <c r="I275" s="129">
        <v>0</v>
      </c>
      <c r="J275" s="130">
        <v>13000</v>
      </c>
      <c r="K275" s="75" t="str">
        <f t="shared" si="5"/>
        <v>00007090100100000000</v>
      </c>
      <c r="L275" s="66" t="s">
        <v>424</v>
      </c>
    </row>
    <row r="276" spans="1:12" s="55" customFormat="1" ht="45" x14ac:dyDescent="0.2">
      <c r="A276" s="63" t="s">
        <v>426</v>
      </c>
      <c r="B276" s="64" t="s">
        <v>7</v>
      </c>
      <c r="C276" s="124" t="s">
        <v>69</v>
      </c>
      <c r="D276" s="141" t="s">
        <v>419</v>
      </c>
      <c r="E276" s="125" t="s">
        <v>428</v>
      </c>
      <c r="F276" s="142"/>
      <c r="G276" s="143" t="s">
        <v>69</v>
      </c>
      <c r="H276" s="128">
        <v>13000</v>
      </c>
      <c r="I276" s="129">
        <v>0</v>
      </c>
      <c r="J276" s="130">
        <v>13000</v>
      </c>
      <c r="K276" s="75" t="str">
        <f t="shared" si="5"/>
        <v>00007090100123020000</v>
      </c>
      <c r="L276" s="66" t="s">
        <v>427</v>
      </c>
    </row>
    <row r="277" spans="1:12" s="55" customFormat="1" ht="22.5" x14ac:dyDescent="0.2">
      <c r="A277" s="63" t="s">
        <v>130</v>
      </c>
      <c r="B277" s="64" t="s">
        <v>7</v>
      </c>
      <c r="C277" s="124" t="s">
        <v>69</v>
      </c>
      <c r="D277" s="141" t="s">
        <v>419</v>
      </c>
      <c r="E277" s="125" t="s">
        <v>428</v>
      </c>
      <c r="F277" s="142"/>
      <c r="G277" s="143" t="s">
        <v>7</v>
      </c>
      <c r="H277" s="128">
        <v>13000</v>
      </c>
      <c r="I277" s="129">
        <v>0</v>
      </c>
      <c r="J277" s="130">
        <v>13000</v>
      </c>
      <c r="K277" s="75" t="str">
        <f t="shared" si="5"/>
        <v>00007090100123020200</v>
      </c>
      <c r="L277" s="66" t="s">
        <v>429</v>
      </c>
    </row>
    <row r="278" spans="1:12" s="55" customFormat="1" ht="22.5" x14ac:dyDescent="0.2">
      <c r="A278" s="63" t="s">
        <v>132</v>
      </c>
      <c r="B278" s="64" t="s">
        <v>7</v>
      </c>
      <c r="C278" s="124" t="s">
        <v>69</v>
      </c>
      <c r="D278" s="141" t="s">
        <v>419</v>
      </c>
      <c r="E278" s="125" t="s">
        <v>428</v>
      </c>
      <c r="F278" s="142"/>
      <c r="G278" s="143" t="s">
        <v>134</v>
      </c>
      <c r="H278" s="128">
        <v>13000</v>
      </c>
      <c r="I278" s="129">
        <v>0</v>
      </c>
      <c r="J278" s="130">
        <v>13000</v>
      </c>
      <c r="K278" s="75" t="str">
        <f t="shared" si="5"/>
        <v>00007090100123020240</v>
      </c>
      <c r="L278" s="66" t="s">
        <v>430</v>
      </c>
    </row>
    <row r="279" spans="1:12" s="55" customFormat="1" ht="15" x14ac:dyDescent="0.2">
      <c r="A279" s="53" t="s">
        <v>135</v>
      </c>
      <c r="B279" s="52" t="s">
        <v>7</v>
      </c>
      <c r="C279" s="131" t="s">
        <v>69</v>
      </c>
      <c r="D279" s="144" t="s">
        <v>419</v>
      </c>
      <c r="E279" s="132" t="s">
        <v>428</v>
      </c>
      <c r="F279" s="145"/>
      <c r="G279" s="146" t="s">
        <v>136</v>
      </c>
      <c r="H279" s="135">
        <v>13000</v>
      </c>
      <c r="I279" s="136">
        <v>0</v>
      </c>
      <c r="J279" s="137">
        <f>IF(IF(H279="",0,H279)=0,0,(IF(H279&gt;0,IF(I279&gt;H279,0,H279-I279),IF(I279&gt;H279,H279-I279,0))))</f>
        <v>13000</v>
      </c>
      <c r="K279" s="75" t="str">
        <f t="shared" si="5"/>
        <v>00007090100123020244</v>
      </c>
      <c r="L279" s="54" t="str">
        <f>C279 &amp; D279 &amp;E279 &amp; F279 &amp; G279</f>
        <v>00007090100123020244</v>
      </c>
    </row>
    <row r="280" spans="1:12" s="55" customFormat="1" ht="45" x14ac:dyDescent="0.2">
      <c r="A280" s="63" t="s">
        <v>190</v>
      </c>
      <c r="B280" s="64" t="s">
        <v>7</v>
      </c>
      <c r="C280" s="124" t="s">
        <v>69</v>
      </c>
      <c r="D280" s="141" t="s">
        <v>419</v>
      </c>
      <c r="E280" s="125" t="s">
        <v>192</v>
      </c>
      <c r="F280" s="142"/>
      <c r="G280" s="143" t="s">
        <v>69</v>
      </c>
      <c r="H280" s="128">
        <v>12000</v>
      </c>
      <c r="I280" s="129">
        <v>0</v>
      </c>
      <c r="J280" s="130">
        <v>12000</v>
      </c>
      <c r="K280" s="75" t="str">
        <f t="shared" si="5"/>
        <v>00007090200000000000</v>
      </c>
      <c r="L280" s="66" t="s">
        <v>431</v>
      </c>
    </row>
    <row r="281" spans="1:12" s="55" customFormat="1" ht="45" x14ac:dyDescent="0.2">
      <c r="A281" s="63" t="s">
        <v>193</v>
      </c>
      <c r="B281" s="64" t="s">
        <v>7</v>
      </c>
      <c r="C281" s="124" t="s">
        <v>69</v>
      </c>
      <c r="D281" s="141" t="s">
        <v>419</v>
      </c>
      <c r="E281" s="125" t="s">
        <v>195</v>
      </c>
      <c r="F281" s="142"/>
      <c r="G281" s="143" t="s">
        <v>69</v>
      </c>
      <c r="H281" s="128">
        <v>12000</v>
      </c>
      <c r="I281" s="129">
        <v>0</v>
      </c>
      <c r="J281" s="130">
        <v>12000</v>
      </c>
      <c r="K281" s="75" t="str">
        <f t="shared" si="5"/>
        <v>00007090200100000000</v>
      </c>
      <c r="L281" s="66" t="s">
        <v>432</v>
      </c>
    </row>
    <row r="282" spans="1:12" s="55" customFormat="1" ht="22.5" x14ac:dyDescent="0.2">
      <c r="A282" s="63" t="s">
        <v>196</v>
      </c>
      <c r="B282" s="64" t="s">
        <v>7</v>
      </c>
      <c r="C282" s="124" t="s">
        <v>69</v>
      </c>
      <c r="D282" s="141" t="s">
        <v>419</v>
      </c>
      <c r="E282" s="125" t="s">
        <v>198</v>
      </c>
      <c r="F282" s="142"/>
      <c r="G282" s="143" t="s">
        <v>69</v>
      </c>
      <c r="H282" s="128">
        <v>12000</v>
      </c>
      <c r="I282" s="129">
        <v>0</v>
      </c>
      <c r="J282" s="130">
        <v>12000</v>
      </c>
      <c r="K282" s="75" t="str">
        <f t="shared" si="5"/>
        <v>00007090200123010000</v>
      </c>
      <c r="L282" s="66" t="s">
        <v>433</v>
      </c>
    </row>
    <row r="283" spans="1:12" s="55" customFormat="1" ht="22.5" x14ac:dyDescent="0.2">
      <c r="A283" s="63" t="s">
        <v>130</v>
      </c>
      <c r="B283" s="64" t="s">
        <v>7</v>
      </c>
      <c r="C283" s="124" t="s">
        <v>69</v>
      </c>
      <c r="D283" s="141" t="s">
        <v>419</v>
      </c>
      <c r="E283" s="125" t="s">
        <v>198</v>
      </c>
      <c r="F283" s="142"/>
      <c r="G283" s="143" t="s">
        <v>7</v>
      </c>
      <c r="H283" s="128">
        <v>12000</v>
      </c>
      <c r="I283" s="129">
        <v>0</v>
      </c>
      <c r="J283" s="130">
        <v>12000</v>
      </c>
      <c r="K283" s="75" t="str">
        <f t="shared" si="5"/>
        <v>00007090200123010200</v>
      </c>
      <c r="L283" s="66" t="s">
        <v>434</v>
      </c>
    </row>
    <row r="284" spans="1:12" s="55" customFormat="1" ht="22.5" x14ac:dyDescent="0.2">
      <c r="A284" s="63" t="s">
        <v>132</v>
      </c>
      <c r="B284" s="64" t="s">
        <v>7</v>
      </c>
      <c r="C284" s="124" t="s">
        <v>69</v>
      </c>
      <c r="D284" s="141" t="s">
        <v>419</v>
      </c>
      <c r="E284" s="125" t="s">
        <v>198</v>
      </c>
      <c r="F284" s="142"/>
      <c r="G284" s="143" t="s">
        <v>134</v>
      </c>
      <c r="H284" s="128">
        <v>12000</v>
      </c>
      <c r="I284" s="129">
        <v>0</v>
      </c>
      <c r="J284" s="130">
        <v>12000</v>
      </c>
      <c r="K284" s="75" t="str">
        <f t="shared" si="5"/>
        <v>00007090200123010240</v>
      </c>
      <c r="L284" s="66" t="s">
        <v>435</v>
      </c>
    </row>
    <row r="285" spans="1:12" s="55" customFormat="1" ht="15" x14ac:dyDescent="0.2">
      <c r="A285" s="53" t="s">
        <v>135</v>
      </c>
      <c r="B285" s="52" t="s">
        <v>7</v>
      </c>
      <c r="C285" s="131" t="s">
        <v>69</v>
      </c>
      <c r="D285" s="144" t="s">
        <v>419</v>
      </c>
      <c r="E285" s="132" t="s">
        <v>198</v>
      </c>
      <c r="F285" s="145"/>
      <c r="G285" s="146" t="s">
        <v>136</v>
      </c>
      <c r="H285" s="135">
        <v>12000</v>
      </c>
      <c r="I285" s="136">
        <v>0</v>
      </c>
      <c r="J285" s="137">
        <f>IF(IF(H285="",0,H285)=0,0,(IF(H285&gt;0,IF(I285&gt;H285,0,H285-I285),IF(I285&gt;H285,H285-I285,0))))</f>
        <v>12000</v>
      </c>
      <c r="K285" s="75" t="str">
        <f t="shared" si="5"/>
        <v>00007090200123010244</v>
      </c>
      <c r="L285" s="54" t="str">
        <f>C285 &amp; D285 &amp;E285 &amp; F285 &amp; G285</f>
        <v>00007090200123010244</v>
      </c>
    </row>
    <row r="286" spans="1:12" s="55" customFormat="1" ht="15" x14ac:dyDescent="0.2">
      <c r="A286" s="63" t="s">
        <v>436</v>
      </c>
      <c r="B286" s="64" t="s">
        <v>7</v>
      </c>
      <c r="C286" s="124" t="s">
        <v>69</v>
      </c>
      <c r="D286" s="141" t="s">
        <v>438</v>
      </c>
      <c r="E286" s="125" t="s">
        <v>94</v>
      </c>
      <c r="F286" s="142"/>
      <c r="G286" s="143" t="s">
        <v>69</v>
      </c>
      <c r="H286" s="128">
        <v>10400</v>
      </c>
      <c r="I286" s="129">
        <v>0</v>
      </c>
      <c r="J286" s="130">
        <v>10400</v>
      </c>
      <c r="K286" s="75" t="str">
        <f t="shared" si="5"/>
        <v>00008000000000000000</v>
      </c>
      <c r="L286" s="66" t="s">
        <v>437</v>
      </c>
    </row>
    <row r="287" spans="1:12" s="55" customFormat="1" ht="15" x14ac:dyDescent="0.2">
      <c r="A287" s="63" t="s">
        <v>439</v>
      </c>
      <c r="B287" s="64" t="s">
        <v>7</v>
      </c>
      <c r="C287" s="124" t="s">
        <v>69</v>
      </c>
      <c r="D287" s="141" t="s">
        <v>441</v>
      </c>
      <c r="E287" s="125" t="s">
        <v>94</v>
      </c>
      <c r="F287" s="142"/>
      <c r="G287" s="143" t="s">
        <v>69</v>
      </c>
      <c r="H287" s="128">
        <v>10400</v>
      </c>
      <c r="I287" s="129">
        <v>0</v>
      </c>
      <c r="J287" s="130">
        <v>10400</v>
      </c>
      <c r="K287" s="75" t="str">
        <f t="shared" si="5"/>
        <v>00008010000000000000</v>
      </c>
      <c r="L287" s="66" t="s">
        <v>440</v>
      </c>
    </row>
    <row r="288" spans="1:12" s="55" customFormat="1" ht="22.5" x14ac:dyDescent="0.2">
      <c r="A288" s="63" t="s">
        <v>178</v>
      </c>
      <c r="B288" s="64" t="s">
        <v>7</v>
      </c>
      <c r="C288" s="124" t="s">
        <v>69</v>
      </c>
      <c r="D288" s="141" t="s">
        <v>441</v>
      </c>
      <c r="E288" s="125" t="s">
        <v>180</v>
      </c>
      <c r="F288" s="142"/>
      <c r="G288" s="143" t="s">
        <v>69</v>
      </c>
      <c r="H288" s="128">
        <v>10400</v>
      </c>
      <c r="I288" s="129">
        <v>0</v>
      </c>
      <c r="J288" s="130">
        <v>10400</v>
      </c>
      <c r="K288" s="75" t="str">
        <f t="shared" si="5"/>
        <v>00008019300000000000</v>
      </c>
      <c r="L288" s="66" t="s">
        <v>442</v>
      </c>
    </row>
    <row r="289" spans="1:12" s="55" customFormat="1" ht="15" x14ac:dyDescent="0.2">
      <c r="A289" s="63" t="s">
        <v>443</v>
      </c>
      <c r="B289" s="64" t="s">
        <v>7</v>
      </c>
      <c r="C289" s="124" t="s">
        <v>69</v>
      </c>
      <c r="D289" s="141" t="s">
        <v>441</v>
      </c>
      <c r="E289" s="125" t="s">
        <v>445</v>
      </c>
      <c r="F289" s="142"/>
      <c r="G289" s="143" t="s">
        <v>69</v>
      </c>
      <c r="H289" s="128">
        <v>10400</v>
      </c>
      <c r="I289" s="129">
        <v>0</v>
      </c>
      <c r="J289" s="130">
        <v>10400</v>
      </c>
      <c r="K289" s="75" t="str">
        <f t="shared" si="5"/>
        <v>00008019300026020000</v>
      </c>
      <c r="L289" s="66" t="s">
        <v>444</v>
      </c>
    </row>
    <row r="290" spans="1:12" s="55" customFormat="1" ht="22.5" x14ac:dyDescent="0.2">
      <c r="A290" s="63" t="s">
        <v>130</v>
      </c>
      <c r="B290" s="64" t="s">
        <v>7</v>
      </c>
      <c r="C290" s="124" t="s">
        <v>69</v>
      </c>
      <c r="D290" s="141" t="s">
        <v>441</v>
      </c>
      <c r="E290" s="125" t="s">
        <v>445</v>
      </c>
      <c r="F290" s="142"/>
      <c r="G290" s="143" t="s">
        <v>7</v>
      </c>
      <c r="H290" s="128">
        <v>10400</v>
      </c>
      <c r="I290" s="129">
        <v>0</v>
      </c>
      <c r="J290" s="130">
        <v>10400</v>
      </c>
      <c r="K290" s="75" t="str">
        <f t="shared" si="5"/>
        <v>00008019300026020200</v>
      </c>
      <c r="L290" s="66" t="s">
        <v>446</v>
      </c>
    </row>
    <row r="291" spans="1:12" s="55" customFormat="1" ht="22.5" x14ac:dyDescent="0.2">
      <c r="A291" s="63" t="s">
        <v>132</v>
      </c>
      <c r="B291" s="64" t="s">
        <v>7</v>
      </c>
      <c r="C291" s="124" t="s">
        <v>69</v>
      </c>
      <c r="D291" s="141" t="s">
        <v>441</v>
      </c>
      <c r="E291" s="125" t="s">
        <v>445</v>
      </c>
      <c r="F291" s="142"/>
      <c r="G291" s="143" t="s">
        <v>134</v>
      </c>
      <c r="H291" s="128">
        <v>10400</v>
      </c>
      <c r="I291" s="129">
        <v>0</v>
      </c>
      <c r="J291" s="130">
        <v>10400</v>
      </c>
      <c r="K291" s="75" t="str">
        <f t="shared" si="5"/>
        <v>00008019300026020240</v>
      </c>
      <c r="L291" s="66" t="s">
        <v>447</v>
      </c>
    </row>
    <row r="292" spans="1:12" s="55" customFormat="1" ht="15" x14ac:dyDescent="0.2">
      <c r="A292" s="53" t="s">
        <v>135</v>
      </c>
      <c r="B292" s="52" t="s">
        <v>7</v>
      </c>
      <c r="C292" s="131" t="s">
        <v>69</v>
      </c>
      <c r="D292" s="144" t="s">
        <v>441</v>
      </c>
      <c r="E292" s="132" t="s">
        <v>445</v>
      </c>
      <c r="F292" s="145"/>
      <c r="G292" s="146" t="s">
        <v>136</v>
      </c>
      <c r="H292" s="135">
        <v>10400</v>
      </c>
      <c r="I292" s="136">
        <v>0</v>
      </c>
      <c r="J292" s="137">
        <f>IF(IF(H292="",0,H292)=0,0,(IF(H292&gt;0,IF(I292&gt;H292,0,H292-I292),IF(I292&gt;H292,H292-I292,0))))</f>
        <v>10400</v>
      </c>
      <c r="K292" s="75" t="str">
        <f t="shared" si="5"/>
        <v>00008019300026020244</v>
      </c>
      <c r="L292" s="54" t="str">
        <f>C292 &amp; D292 &amp;E292 &amp; F292 &amp; G292</f>
        <v>00008019300026020244</v>
      </c>
    </row>
    <row r="293" spans="1:12" s="55" customFormat="1" ht="15" x14ac:dyDescent="0.2">
      <c r="A293" s="63" t="s">
        <v>448</v>
      </c>
      <c r="B293" s="64" t="s">
        <v>7</v>
      </c>
      <c r="C293" s="124" t="s">
        <v>69</v>
      </c>
      <c r="D293" s="141" t="s">
        <v>450</v>
      </c>
      <c r="E293" s="125" t="s">
        <v>94</v>
      </c>
      <c r="F293" s="142"/>
      <c r="G293" s="143" t="s">
        <v>69</v>
      </c>
      <c r="H293" s="128">
        <v>447700</v>
      </c>
      <c r="I293" s="129">
        <v>37306.639999999999</v>
      </c>
      <c r="J293" s="130">
        <v>410393.36</v>
      </c>
      <c r="K293" s="75" t="str">
        <f t="shared" si="5"/>
        <v>00010000000000000000</v>
      </c>
      <c r="L293" s="66" t="s">
        <v>449</v>
      </c>
    </row>
    <row r="294" spans="1:12" s="55" customFormat="1" ht="15" x14ac:dyDescent="0.2">
      <c r="A294" s="63" t="s">
        <v>451</v>
      </c>
      <c r="B294" s="64" t="s">
        <v>7</v>
      </c>
      <c r="C294" s="124" t="s">
        <v>69</v>
      </c>
      <c r="D294" s="141" t="s">
        <v>453</v>
      </c>
      <c r="E294" s="125" t="s">
        <v>94</v>
      </c>
      <c r="F294" s="142"/>
      <c r="G294" s="143" t="s">
        <v>69</v>
      </c>
      <c r="H294" s="128">
        <v>447700</v>
      </c>
      <c r="I294" s="129">
        <v>37306.639999999999</v>
      </c>
      <c r="J294" s="130">
        <v>410393.36</v>
      </c>
      <c r="K294" s="75" t="str">
        <f t="shared" si="5"/>
        <v>00010010000000000000</v>
      </c>
      <c r="L294" s="66" t="s">
        <v>452</v>
      </c>
    </row>
    <row r="295" spans="1:12" s="55" customFormat="1" ht="22.5" x14ac:dyDescent="0.2">
      <c r="A295" s="63" t="s">
        <v>178</v>
      </c>
      <c r="B295" s="64" t="s">
        <v>7</v>
      </c>
      <c r="C295" s="124" t="s">
        <v>69</v>
      </c>
      <c r="D295" s="141" t="s">
        <v>453</v>
      </c>
      <c r="E295" s="125" t="s">
        <v>180</v>
      </c>
      <c r="F295" s="142"/>
      <c r="G295" s="143" t="s">
        <v>69</v>
      </c>
      <c r="H295" s="128">
        <v>447700</v>
      </c>
      <c r="I295" s="129">
        <v>37306.639999999999</v>
      </c>
      <c r="J295" s="130">
        <v>410393.36</v>
      </c>
      <c r="K295" s="75" t="str">
        <f t="shared" si="5"/>
        <v>00010019300000000000</v>
      </c>
      <c r="L295" s="66" t="s">
        <v>454</v>
      </c>
    </row>
    <row r="296" spans="1:12" s="55" customFormat="1" ht="33.75" x14ac:dyDescent="0.2">
      <c r="A296" s="63" t="s">
        <v>455</v>
      </c>
      <c r="B296" s="64" t="s">
        <v>7</v>
      </c>
      <c r="C296" s="124" t="s">
        <v>69</v>
      </c>
      <c r="D296" s="141" t="s">
        <v>453</v>
      </c>
      <c r="E296" s="125" t="s">
        <v>457</v>
      </c>
      <c r="F296" s="142"/>
      <c r="G296" s="143" t="s">
        <v>69</v>
      </c>
      <c r="H296" s="128">
        <v>447700</v>
      </c>
      <c r="I296" s="129">
        <v>37306.639999999999</v>
      </c>
      <c r="J296" s="130">
        <v>410393.36</v>
      </c>
      <c r="K296" s="75" t="str">
        <f t="shared" si="5"/>
        <v>00010019300026030000</v>
      </c>
      <c r="L296" s="66" t="s">
        <v>456</v>
      </c>
    </row>
    <row r="297" spans="1:12" s="55" customFormat="1" ht="15" x14ac:dyDescent="0.2">
      <c r="A297" s="63" t="s">
        <v>458</v>
      </c>
      <c r="B297" s="64" t="s">
        <v>7</v>
      </c>
      <c r="C297" s="124" t="s">
        <v>69</v>
      </c>
      <c r="D297" s="141" t="s">
        <v>453</v>
      </c>
      <c r="E297" s="125" t="s">
        <v>457</v>
      </c>
      <c r="F297" s="142"/>
      <c r="G297" s="143" t="s">
        <v>460</v>
      </c>
      <c r="H297" s="128">
        <v>447700</v>
      </c>
      <c r="I297" s="129">
        <v>37306.639999999999</v>
      </c>
      <c r="J297" s="130">
        <v>410393.36</v>
      </c>
      <c r="K297" s="75" t="str">
        <f t="shared" si="5"/>
        <v>00010019300026030300</v>
      </c>
      <c r="L297" s="66" t="s">
        <v>459</v>
      </c>
    </row>
    <row r="298" spans="1:12" s="55" customFormat="1" ht="15" x14ac:dyDescent="0.2">
      <c r="A298" s="63" t="s">
        <v>461</v>
      </c>
      <c r="B298" s="64" t="s">
        <v>7</v>
      </c>
      <c r="C298" s="124" t="s">
        <v>69</v>
      </c>
      <c r="D298" s="141" t="s">
        <v>453</v>
      </c>
      <c r="E298" s="125" t="s">
        <v>457</v>
      </c>
      <c r="F298" s="142"/>
      <c r="G298" s="143" t="s">
        <v>463</v>
      </c>
      <c r="H298" s="128">
        <v>447700</v>
      </c>
      <c r="I298" s="129">
        <v>37306.639999999999</v>
      </c>
      <c r="J298" s="130">
        <v>410393.36</v>
      </c>
      <c r="K298" s="75" t="str">
        <f t="shared" si="5"/>
        <v>00010019300026030310</v>
      </c>
      <c r="L298" s="66" t="s">
        <v>462</v>
      </c>
    </row>
    <row r="299" spans="1:12" s="55" customFormat="1" ht="15" x14ac:dyDescent="0.2">
      <c r="A299" s="53" t="s">
        <v>464</v>
      </c>
      <c r="B299" s="52" t="s">
        <v>7</v>
      </c>
      <c r="C299" s="131" t="s">
        <v>69</v>
      </c>
      <c r="D299" s="144" t="s">
        <v>453</v>
      </c>
      <c r="E299" s="132" t="s">
        <v>457</v>
      </c>
      <c r="F299" s="145"/>
      <c r="G299" s="146" t="s">
        <v>465</v>
      </c>
      <c r="H299" s="135">
        <v>447700</v>
      </c>
      <c r="I299" s="136">
        <v>37306.639999999999</v>
      </c>
      <c r="J299" s="137">
        <f>IF(IF(H299="",0,H299)=0,0,(IF(H299&gt;0,IF(I299&gt;H299,0,H299-I299),IF(I299&gt;H299,H299-I299,0))))</f>
        <v>410393.36</v>
      </c>
      <c r="K299" s="75" t="str">
        <f t="shared" si="5"/>
        <v>00010019300026030312</v>
      </c>
      <c r="L299" s="54" t="str">
        <f>C299 &amp; D299 &amp;E299 &amp; F299 &amp; G299</f>
        <v>00010019300026030312</v>
      </c>
    </row>
    <row r="300" spans="1:12" s="55" customFormat="1" ht="15" x14ac:dyDescent="0.2">
      <c r="A300" s="63" t="s">
        <v>466</v>
      </c>
      <c r="B300" s="64" t="s">
        <v>7</v>
      </c>
      <c r="C300" s="124" t="s">
        <v>69</v>
      </c>
      <c r="D300" s="141" t="s">
        <v>468</v>
      </c>
      <c r="E300" s="125" t="s">
        <v>94</v>
      </c>
      <c r="F300" s="142"/>
      <c r="G300" s="143" t="s">
        <v>69</v>
      </c>
      <c r="H300" s="128">
        <v>72900</v>
      </c>
      <c r="I300" s="129">
        <v>18225</v>
      </c>
      <c r="J300" s="130">
        <v>54675</v>
      </c>
      <c r="K300" s="75" t="str">
        <f t="shared" si="5"/>
        <v>00011000000000000000</v>
      </c>
      <c r="L300" s="66" t="s">
        <v>467</v>
      </c>
    </row>
    <row r="301" spans="1:12" s="55" customFormat="1" ht="15" x14ac:dyDescent="0.2">
      <c r="A301" s="63" t="s">
        <v>469</v>
      </c>
      <c r="B301" s="64" t="s">
        <v>7</v>
      </c>
      <c r="C301" s="124" t="s">
        <v>69</v>
      </c>
      <c r="D301" s="141" t="s">
        <v>471</v>
      </c>
      <c r="E301" s="125" t="s">
        <v>94</v>
      </c>
      <c r="F301" s="142"/>
      <c r="G301" s="143" t="s">
        <v>69</v>
      </c>
      <c r="H301" s="128">
        <v>72900</v>
      </c>
      <c r="I301" s="129">
        <v>18225</v>
      </c>
      <c r="J301" s="130">
        <v>54675</v>
      </c>
      <c r="K301" s="75" t="str">
        <f t="shared" si="5"/>
        <v>00011010000000000000</v>
      </c>
      <c r="L301" s="66" t="s">
        <v>470</v>
      </c>
    </row>
    <row r="302" spans="1:12" s="55" customFormat="1" ht="33.75" x14ac:dyDescent="0.2">
      <c r="A302" s="63" t="s">
        <v>201</v>
      </c>
      <c r="B302" s="64" t="s">
        <v>7</v>
      </c>
      <c r="C302" s="124" t="s">
        <v>69</v>
      </c>
      <c r="D302" s="141" t="s">
        <v>471</v>
      </c>
      <c r="E302" s="125" t="s">
        <v>203</v>
      </c>
      <c r="F302" s="142"/>
      <c r="G302" s="143" t="s">
        <v>69</v>
      </c>
      <c r="H302" s="128">
        <v>72900</v>
      </c>
      <c r="I302" s="129">
        <v>18225</v>
      </c>
      <c r="J302" s="130">
        <v>54675</v>
      </c>
      <c r="K302" s="75" t="str">
        <f t="shared" si="5"/>
        <v>00011010300000000000</v>
      </c>
      <c r="L302" s="66" t="s">
        <v>472</v>
      </c>
    </row>
    <row r="303" spans="1:12" s="55" customFormat="1" ht="56.25" x14ac:dyDescent="0.2">
      <c r="A303" s="63" t="s">
        <v>204</v>
      </c>
      <c r="B303" s="64" t="s">
        <v>7</v>
      </c>
      <c r="C303" s="124" t="s">
        <v>69</v>
      </c>
      <c r="D303" s="141" t="s">
        <v>471</v>
      </c>
      <c r="E303" s="125" t="s">
        <v>206</v>
      </c>
      <c r="F303" s="142"/>
      <c r="G303" s="143" t="s">
        <v>69</v>
      </c>
      <c r="H303" s="128">
        <v>72900</v>
      </c>
      <c r="I303" s="129">
        <v>18225</v>
      </c>
      <c r="J303" s="130">
        <v>54675</v>
      </c>
      <c r="K303" s="75" t="str">
        <f t="shared" si="5"/>
        <v>00011010330000000000</v>
      </c>
      <c r="L303" s="66" t="s">
        <v>473</v>
      </c>
    </row>
    <row r="304" spans="1:12" s="55" customFormat="1" ht="33.75" x14ac:dyDescent="0.2">
      <c r="A304" s="63" t="s">
        <v>207</v>
      </c>
      <c r="B304" s="64" t="s">
        <v>7</v>
      </c>
      <c r="C304" s="124" t="s">
        <v>69</v>
      </c>
      <c r="D304" s="141" t="s">
        <v>471</v>
      </c>
      <c r="E304" s="125" t="s">
        <v>209</v>
      </c>
      <c r="F304" s="142"/>
      <c r="G304" s="143" t="s">
        <v>69</v>
      </c>
      <c r="H304" s="128">
        <v>72900</v>
      </c>
      <c r="I304" s="129">
        <v>18225</v>
      </c>
      <c r="J304" s="130">
        <v>54675</v>
      </c>
      <c r="K304" s="75" t="str">
        <f t="shared" si="5"/>
        <v>00011010330200000000</v>
      </c>
      <c r="L304" s="66" t="s">
        <v>474</v>
      </c>
    </row>
    <row r="305" spans="1:12" s="55" customFormat="1" ht="67.5" x14ac:dyDescent="0.2">
      <c r="A305" s="63" t="s">
        <v>475</v>
      </c>
      <c r="B305" s="64" t="s">
        <v>7</v>
      </c>
      <c r="C305" s="124" t="s">
        <v>69</v>
      </c>
      <c r="D305" s="141" t="s">
        <v>471</v>
      </c>
      <c r="E305" s="125" t="s">
        <v>477</v>
      </c>
      <c r="F305" s="142"/>
      <c r="G305" s="143" t="s">
        <v>69</v>
      </c>
      <c r="H305" s="128">
        <v>72900</v>
      </c>
      <c r="I305" s="129">
        <v>18225</v>
      </c>
      <c r="J305" s="130">
        <v>54675</v>
      </c>
      <c r="K305" s="75" t="str">
        <f t="shared" si="5"/>
        <v>00011010330262050000</v>
      </c>
      <c r="L305" s="66" t="s">
        <v>476</v>
      </c>
    </row>
    <row r="306" spans="1:12" s="55" customFormat="1" ht="15" x14ac:dyDescent="0.2">
      <c r="A306" s="63" t="s">
        <v>213</v>
      </c>
      <c r="B306" s="64" t="s">
        <v>7</v>
      </c>
      <c r="C306" s="124" t="s">
        <v>69</v>
      </c>
      <c r="D306" s="141" t="s">
        <v>471</v>
      </c>
      <c r="E306" s="125" t="s">
        <v>477</v>
      </c>
      <c r="F306" s="142"/>
      <c r="G306" s="143" t="s">
        <v>8</v>
      </c>
      <c r="H306" s="128">
        <v>72900</v>
      </c>
      <c r="I306" s="129">
        <v>18225</v>
      </c>
      <c r="J306" s="130">
        <v>54675</v>
      </c>
      <c r="K306" s="75" t="str">
        <f t="shared" si="5"/>
        <v>00011010330262050500</v>
      </c>
      <c r="L306" s="66" t="s">
        <v>478</v>
      </c>
    </row>
    <row r="307" spans="1:12" s="55" customFormat="1" ht="15" x14ac:dyDescent="0.2">
      <c r="A307" s="53" t="s">
        <v>215</v>
      </c>
      <c r="B307" s="52" t="s">
        <v>7</v>
      </c>
      <c r="C307" s="131" t="s">
        <v>69</v>
      </c>
      <c r="D307" s="144" t="s">
        <v>471</v>
      </c>
      <c r="E307" s="132" t="s">
        <v>477</v>
      </c>
      <c r="F307" s="145"/>
      <c r="G307" s="146" t="s">
        <v>216</v>
      </c>
      <c r="H307" s="135">
        <v>72900</v>
      </c>
      <c r="I307" s="136">
        <v>18225</v>
      </c>
      <c r="J307" s="137">
        <f>IF(IF(H307="",0,H307)=0,0,(IF(H307&gt;0,IF(I307&gt;H307,0,H307-I307),IF(I307&gt;H307,H307-I307,0))))</f>
        <v>54675</v>
      </c>
      <c r="K307" s="75" t="str">
        <f t="shared" si="5"/>
        <v>00011010330262050540</v>
      </c>
      <c r="L307" s="54" t="str">
        <f>C307 &amp; D307 &amp;E307 &amp; F307 &amp; G307</f>
        <v>00011010330262050540</v>
      </c>
    </row>
    <row r="308" spans="1:12" ht="5.25" hidden="1" customHeight="1" thickBot="1" x14ac:dyDescent="0.25">
      <c r="A308" s="17"/>
      <c r="B308" s="29"/>
      <c r="C308" s="147"/>
      <c r="D308" s="147"/>
      <c r="E308" s="147"/>
      <c r="F308" s="147"/>
      <c r="G308" s="147"/>
      <c r="H308" s="148"/>
      <c r="I308" s="149"/>
      <c r="J308" s="150"/>
      <c r="K308" s="73"/>
    </row>
    <row r="309" spans="1:12" ht="15.75" thickBot="1" x14ac:dyDescent="0.25">
      <c r="A309" s="25"/>
      <c r="B309" s="25"/>
      <c r="C309" s="151"/>
      <c r="D309" s="151"/>
      <c r="E309" s="151"/>
      <c r="F309" s="151"/>
      <c r="G309" s="151"/>
      <c r="H309" s="152"/>
      <c r="I309" s="152"/>
      <c r="J309" s="152"/>
      <c r="K309" s="39"/>
    </row>
    <row r="310" spans="1:12" ht="28.5" customHeight="1" thickBot="1" x14ac:dyDescent="0.25">
      <c r="A310" s="37" t="s">
        <v>18</v>
      </c>
      <c r="B310" s="38">
        <v>450</v>
      </c>
      <c r="C310" s="153" t="s">
        <v>17</v>
      </c>
      <c r="D310" s="154"/>
      <c r="E310" s="154"/>
      <c r="F310" s="154"/>
      <c r="G310" s="155"/>
      <c r="H310" s="156">
        <f>0-H318</f>
        <v>-1987338.38</v>
      </c>
      <c r="I310" s="156">
        <f>I15-I78</f>
        <v>-188200.5</v>
      </c>
      <c r="J310" s="157" t="s">
        <v>17</v>
      </c>
    </row>
    <row r="311" spans="1:12" x14ac:dyDescent="0.2">
      <c r="A311" s="25"/>
      <c r="B311" s="28"/>
      <c r="C311" s="21"/>
      <c r="D311" s="21"/>
      <c r="E311" s="21"/>
      <c r="F311" s="21"/>
      <c r="G311" s="21"/>
      <c r="H311" s="21"/>
      <c r="I311" s="21"/>
      <c r="J311" s="21"/>
    </row>
    <row r="312" spans="1:12" ht="15" x14ac:dyDescent="0.25">
      <c r="A312" s="94" t="s">
        <v>31</v>
      </c>
      <c r="B312" s="94"/>
      <c r="C312" s="94"/>
      <c r="D312" s="94"/>
      <c r="E312" s="94"/>
      <c r="F312" s="94"/>
      <c r="G312" s="94"/>
      <c r="H312" s="94"/>
      <c r="I312" s="94"/>
      <c r="J312" s="94"/>
      <c r="K312" s="70"/>
    </row>
    <row r="313" spans="1:12" x14ac:dyDescent="0.2">
      <c r="A313" s="8"/>
      <c r="B313" s="24"/>
      <c r="C313" s="9"/>
      <c r="D313" s="9"/>
      <c r="E313" s="9"/>
      <c r="F313" s="9"/>
      <c r="G313" s="9"/>
      <c r="H313" s="10"/>
      <c r="I313" s="10"/>
      <c r="J313" s="36" t="s">
        <v>27</v>
      </c>
      <c r="K313" s="36"/>
    </row>
    <row r="314" spans="1:12" ht="17.100000000000001" customHeight="1" x14ac:dyDescent="0.2">
      <c r="A314" s="89" t="s">
        <v>38</v>
      </c>
      <c r="B314" s="89" t="s">
        <v>39</v>
      </c>
      <c r="C314" s="101" t="s">
        <v>44</v>
      </c>
      <c r="D314" s="102"/>
      <c r="E314" s="102"/>
      <c r="F314" s="102"/>
      <c r="G314" s="103"/>
      <c r="H314" s="89" t="s">
        <v>41</v>
      </c>
      <c r="I314" s="89" t="s">
        <v>23</v>
      </c>
      <c r="J314" s="89" t="s">
        <v>42</v>
      </c>
      <c r="K314" s="71"/>
    </row>
    <row r="315" spans="1:12" ht="17.100000000000001" customHeight="1" x14ac:dyDescent="0.2">
      <c r="A315" s="90"/>
      <c r="B315" s="90"/>
      <c r="C315" s="104"/>
      <c r="D315" s="105"/>
      <c r="E315" s="105"/>
      <c r="F315" s="105"/>
      <c r="G315" s="106"/>
      <c r="H315" s="90"/>
      <c r="I315" s="90"/>
      <c r="J315" s="90"/>
      <c r="K315" s="71"/>
    </row>
    <row r="316" spans="1:12" ht="17.100000000000001" customHeight="1" x14ac:dyDescent="0.2">
      <c r="A316" s="91"/>
      <c r="B316" s="91"/>
      <c r="C316" s="107"/>
      <c r="D316" s="108"/>
      <c r="E316" s="108"/>
      <c r="F316" s="108"/>
      <c r="G316" s="109"/>
      <c r="H316" s="91"/>
      <c r="I316" s="91"/>
      <c r="J316" s="91"/>
      <c r="K316" s="71"/>
    </row>
    <row r="317" spans="1:12" ht="13.5" thickBot="1" x14ac:dyDescent="0.25">
      <c r="A317" s="45">
        <v>1</v>
      </c>
      <c r="B317" s="12">
        <v>2</v>
      </c>
      <c r="C317" s="110">
        <v>3</v>
      </c>
      <c r="D317" s="111"/>
      <c r="E317" s="111"/>
      <c r="F317" s="111"/>
      <c r="G317" s="112"/>
      <c r="H317" s="13" t="s">
        <v>2</v>
      </c>
      <c r="I317" s="13" t="s">
        <v>25</v>
      </c>
      <c r="J317" s="13" t="s">
        <v>26</v>
      </c>
      <c r="K317" s="72"/>
    </row>
    <row r="318" spans="1:12" ht="12.75" customHeight="1" x14ac:dyDescent="0.2">
      <c r="A318" s="49" t="s">
        <v>32</v>
      </c>
      <c r="B318" s="34" t="s">
        <v>8</v>
      </c>
      <c r="C318" s="113" t="s">
        <v>17</v>
      </c>
      <c r="D318" s="114"/>
      <c r="E318" s="114"/>
      <c r="F318" s="114"/>
      <c r="G318" s="115"/>
      <c r="H318" s="158">
        <f>H320+H325+H330</f>
        <v>1987338.38</v>
      </c>
      <c r="I318" s="158">
        <f>I320+I325+I330</f>
        <v>188200.5</v>
      </c>
      <c r="J318" s="159">
        <f>J320+J325+J330</f>
        <v>1799137.88</v>
      </c>
    </row>
    <row r="319" spans="1:12" ht="12.75" customHeight="1" x14ac:dyDescent="0.2">
      <c r="A319" s="50" t="s">
        <v>11</v>
      </c>
      <c r="B319" s="35"/>
      <c r="C319" s="160"/>
      <c r="D319" s="161"/>
      <c r="E319" s="161"/>
      <c r="F319" s="161"/>
      <c r="G319" s="162"/>
      <c r="H319" s="163"/>
      <c r="I319" s="164"/>
      <c r="J319" s="165"/>
    </row>
    <row r="320" spans="1:12" ht="12.75" customHeight="1" x14ac:dyDescent="0.2">
      <c r="A320" s="49" t="s">
        <v>33</v>
      </c>
      <c r="B320" s="40" t="s">
        <v>12</v>
      </c>
      <c r="C320" s="166" t="s">
        <v>17</v>
      </c>
      <c r="D320" s="167"/>
      <c r="E320" s="167"/>
      <c r="F320" s="167"/>
      <c r="G320" s="168"/>
      <c r="H320" s="116">
        <v>0</v>
      </c>
      <c r="I320" s="116">
        <v>0</v>
      </c>
      <c r="J320" s="169">
        <v>0</v>
      </c>
    </row>
    <row r="321" spans="1:12" ht="12.75" customHeight="1" x14ac:dyDescent="0.2">
      <c r="A321" s="50" t="s">
        <v>10</v>
      </c>
      <c r="B321" s="41"/>
      <c r="C321" s="170"/>
      <c r="D321" s="171"/>
      <c r="E321" s="171"/>
      <c r="F321" s="171"/>
      <c r="G321" s="172"/>
      <c r="H321" s="173"/>
      <c r="I321" s="174"/>
      <c r="J321" s="175"/>
    </row>
    <row r="322" spans="1:12" ht="15" hidden="1" x14ac:dyDescent="0.2">
      <c r="A322" s="81"/>
      <c r="B322" s="82" t="s">
        <v>12</v>
      </c>
      <c r="C322" s="176"/>
      <c r="D322" s="177"/>
      <c r="E322" s="178"/>
      <c r="F322" s="178"/>
      <c r="G322" s="179"/>
      <c r="H322" s="180"/>
      <c r="I322" s="181"/>
      <c r="J322" s="182"/>
      <c r="K322" s="83" t="str">
        <f>C322 &amp; D322 &amp; G322</f>
        <v/>
      </c>
      <c r="L322" s="84"/>
    </row>
    <row r="323" spans="1:12" s="55" customFormat="1" ht="15" x14ac:dyDescent="0.2">
      <c r="A323" s="85"/>
      <c r="B323" s="86" t="s">
        <v>12</v>
      </c>
      <c r="C323" s="183"/>
      <c r="D323" s="184"/>
      <c r="E323" s="184"/>
      <c r="F323" s="184"/>
      <c r="G323" s="185"/>
      <c r="H323" s="186"/>
      <c r="I323" s="187"/>
      <c r="J323" s="188">
        <f>IF(IF(H323="",0,H323)=0,0,(IF(H323&gt;0,IF(I323&gt;H323,0,H323-I323),IF(I323&gt;H323,H323-I323,0))))</f>
        <v>0</v>
      </c>
      <c r="K323" s="87" t="str">
        <f>C323 &amp; D323 &amp; G323</f>
        <v/>
      </c>
      <c r="L323" s="88" t="str">
        <f>C323 &amp; D323 &amp; G323</f>
        <v/>
      </c>
    </row>
    <row r="324" spans="1:12" ht="12.75" hidden="1" customHeight="1" x14ac:dyDescent="0.2">
      <c r="A324" s="51"/>
      <c r="B324" s="16"/>
      <c r="C324" s="189"/>
      <c r="D324" s="189"/>
      <c r="E324" s="189"/>
      <c r="F324" s="189"/>
      <c r="G324" s="189"/>
      <c r="H324" s="190"/>
      <c r="I324" s="191"/>
      <c r="J324" s="192"/>
      <c r="K324" s="74"/>
    </row>
    <row r="325" spans="1:12" ht="12.75" customHeight="1" x14ac:dyDescent="0.2">
      <c r="A325" s="49" t="s">
        <v>34</v>
      </c>
      <c r="B325" s="41" t="s">
        <v>13</v>
      </c>
      <c r="C325" s="170" t="s">
        <v>17</v>
      </c>
      <c r="D325" s="171"/>
      <c r="E325" s="171"/>
      <c r="F325" s="171"/>
      <c r="G325" s="172"/>
      <c r="H325" s="116">
        <v>0</v>
      </c>
      <c r="I325" s="116">
        <v>0</v>
      </c>
      <c r="J325" s="193">
        <v>0</v>
      </c>
    </row>
    <row r="326" spans="1:12" ht="12.75" customHeight="1" x14ac:dyDescent="0.2">
      <c r="A326" s="50" t="s">
        <v>10</v>
      </c>
      <c r="B326" s="41"/>
      <c r="C326" s="170"/>
      <c r="D326" s="171"/>
      <c r="E326" s="171"/>
      <c r="F326" s="171"/>
      <c r="G326" s="172"/>
      <c r="H326" s="173"/>
      <c r="I326" s="174"/>
      <c r="J326" s="175"/>
    </row>
    <row r="327" spans="1:12" ht="12.75" hidden="1" customHeight="1" x14ac:dyDescent="0.2">
      <c r="A327" s="81"/>
      <c r="B327" s="82" t="s">
        <v>13</v>
      </c>
      <c r="C327" s="176"/>
      <c r="D327" s="177"/>
      <c r="E327" s="178"/>
      <c r="F327" s="178"/>
      <c r="G327" s="179"/>
      <c r="H327" s="180"/>
      <c r="I327" s="181"/>
      <c r="J327" s="182"/>
      <c r="K327" s="83" t="str">
        <f>C327 &amp; D327 &amp; G327</f>
        <v/>
      </c>
      <c r="L327" s="84"/>
    </row>
    <row r="328" spans="1:12" s="55" customFormat="1" ht="15" x14ac:dyDescent="0.2">
      <c r="A328" s="85"/>
      <c r="B328" s="86" t="s">
        <v>13</v>
      </c>
      <c r="C328" s="183"/>
      <c r="D328" s="184"/>
      <c r="E328" s="184"/>
      <c r="F328" s="184"/>
      <c r="G328" s="185"/>
      <c r="H328" s="186"/>
      <c r="I328" s="187"/>
      <c r="J328" s="188">
        <f>IF(IF(H328="",0,H328)=0,0,(IF(H328&gt;0,IF(I328&gt;H328,0,H328-I328),IF(I328&gt;H328,H328-I328,0))))</f>
        <v>0</v>
      </c>
      <c r="K328" s="87" t="str">
        <f>C328 &amp; D328 &amp; G328</f>
        <v/>
      </c>
      <c r="L328" s="88" t="str">
        <f>C328 &amp; D328 &amp; G328</f>
        <v/>
      </c>
    </row>
    <row r="329" spans="1:12" ht="12.75" hidden="1" customHeight="1" x14ac:dyDescent="0.2">
      <c r="A329" s="51"/>
      <c r="B329" s="15"/>
      <c r="C329" s="189"/>
      <c r="D329" s="189"/>
      <c r="E329" s="189"/>
      <c r="F329" s="189"/>
      <c r="G329" s="189"/>
      <c r="H329" s="190"/>
      <c r="I329" s="191"/>
      <c r="J329" s="192"/>
      <c r="K329" s="74"/>
    </row>
    <row r="330" spans="1:12" ht="12.75" customHeight="1" x14ac:dyDescent="0.2">
      <c r="A330" s="49" t="s">
        <v>16</v>
      </c>
      <c r="B330" s="41" t="s">
        <v>9</v>
      </c>
      <c r="C330" s="194" t="s">
        <v>50</v>
      </c>
      <c r="D330" s="195"/>
      <c r="E330" s="195"/>
      <c r="F330" s="195"/>
      <c r="G330" s="196"/>
      <c r="H330" s="116">
        <v>1987338.38</v>
      </c>
      <c r="I330" s="116">
        <v>188200.5</v>
      </c>
      <c r="J330" s="197">
        <f>IF(IF(H330="",0,H330)=0,0,(IF(H330&gt;0,IF(I330&gt;H330,0,H330-I330),IF(I330&gt;H330,H330-I330,0))))</f>
        <v>1799137.88</v>
      </c>
    </row>
    <row r="331" spans="1:12" ht="22.5" x14ac:dyDescent="0.2">
      <c r="A331" s="49" t="s">
        <v>51</v>
      </c>
      <c r="B331" s="41" t="s">
        <v>9</v>
      </c>
      <c r="C331" s="194" t="s">
        <v>52</v>
      </c>
      <c r="D331" s="195"/>
      <c r="E331" s="195"/>
      <c r="F331" s="195"/>
      <c r="G331" s="196"/>
      <c r="H331" s="116">
        <v>1987338.38</v>
      </c>
      <c r="I331" s="116">
        <v>188200.5</v>
      </c>
      <c r="J331" s="197">
        <f>IF(IF(H331="",0,H331)=0,0,(IF(H331&gt;0,IF(I331&gt;H331,0,H331-I331),IF(I331&gt;H331,H331-I331,0))))</f>
        <v>1799137.88</v>
      </c>
    </row>
    <row r="332" spans="1:12" ht="35.25" customHeight="1" x14ac:dyDescent="0.2">
      <c r="A332" s="49" t="s">
        <v>54</v>
      </c>
      <c r="B332" s="41" t="s">
        <v>9</v>
      </c>
      <c r="C332" s="194" t="s">
        <v>53</v>
      </c>
      <c r="D332" s="195"/>
      <c r="E332" s="195"/>
      <c r="F332" s="195"/>
      <c r="G332" s="196"/>
      <c r="H332" s="116">
        <v>0</v>
      </c>
      <c r="I332" s="116">
        <v>0</v>
      </c>
      <c r="J332" s="197">
        <f>IF(IF(H332="",0,H332)=0,0,(IF(H332&gt;0,IF(I332&gt;H332,0,H332-I332),IF(I332&gt;H332,H332-I332,0))))</f>
        <v>0</v>
      </c>
    </row>
    <row r="333" spans="1:12" ht="15" x14ac:dyDescent="0.2">
      <c r="A333" s="67" t="s">
        <v>82</v>
      </c>
      <c r="B333" s="68" t="s">
        <v>14</v>
      </c>
      <c r="C333" s="198" t="s">
        <v>69</v>
      </c>
      <c r="D333" s="199" t="s">
        <v>80</v>
      </c>
      <c r="E333" s="200"/>
      <c r="F333" s="200"/>
      <c r="G333" s="201"/>
      <c r="H333" s="128">
        <v>-13597540</v>
      </c>
      <c r="I333" s="128">
        <v>-1385114.44</v>
      </c>
      <c r="J333" s="202" t="s">
        <v>55</v>
      </c>
      <c r="K333" s="66" t="str">
        <f t="shared" ref="K333:K340" si="6">C333 &amp; D333 &amp; G333</f>
        <v>00001050000000000500</v>
      </c>
      <c r="L333" s="66" t="s">
        <v>81</v>
      </c>
    </row>
    <row r="334" spans="1:12" ht="15" x14ac:dyDescent="0.2">
      <c r="A334" s="67" t="s">
        <v>85</v>
      </c>
      <c r="B334" s="68" t="s">
        <v>14</v>
      </c>
      <c r="C334" s="198" t="s">
        <v>69</v>
      </c>
      <c r="D334" s="199" t="s">
        <v>83</v>
      </c>
      <c r="E334" s="200"/>
      <c r="F334" s="200"/>
      <c r="G334" s="201"/>
      <c r="H334" s="128">
        <v>-13597540</v>
      </c>
      <c r="I334" s="128">
        <v>-1385114.44</v>
      </c>
      <c r="J334" s="202" t="s">
        <v>55</v>
      </c>
      <c r="K334" s="66" t="str">
        <f t="shared" si="6"/>
        <v>00001050200000000500</v>
      </c>
      <c r="L334" s="66" t="s">
        <v>84</v>
      </c>
    </row>
    <row r="335" spans="1:12" ht="22.5" x14ac:dyDescent="0.2">
      <c r="A335" s="67" t="s">
        <v>88</v>
      </c>
      <c r="B335" s="68" t="s">
        <v>14</v>
      </c>
      <c r="C335" s="198" t="s">
        <v>69</v>
      </c>
      <c r="D335" s="199" t="s">
        <v>86</v>
      </c>
      <c r="E335" s="200"/>
      <c r="F335" s="200"/>
      <c r="G335" s="201"/>
      <c r="H335" s="128">
        <v>-13597540</v>
      </c>
      <c r="I335" s="128">
        <v>-1385114.44</v>
      </c>
      <c r="J335" s="202" t="s">
        <v>55</v>
      </c>
      <c r="K335" s="66" t="str">
        <f t="shared" si="6"/>
        <v>00001050201000000510</v>
      </c>
      <c r="L335" s="66" t="s">
        <v>87</v>
      </c>
    </row>
    <row r="336" spans="1:12" ht="22.5" x14ac:dyDescent="0.2">
      <c r="A336" s="61" t="s">
        <v>90</v>
      </c>
      <c r="B336" s="69" t="s">
        <v>14</v>
      </c>
      <c r="C336" s="203" t="s">
        <v>69</v>
      </c>
      <c r="D336" s="204" t="s">
        <v>89</v>
      </c>
      <c r="E336" s="204"/>
      <c r="F336" s="204"/>
      <c r="G336" s="205"/>
      <c r="H336" s="206">
        <v>-13597540</v>
      </c>
      <c r="I336" s="206">
        <v>-1385114.44</v>
      </c>
      <c r="J336" s="207" t="s">
        <v>17</v>
      </c>
      <c r="K336" s="66" t="str">
        <f t="shared" si="6"/>
        <v>00001050201100000510</v>
      </c>
      <c r="L336" s="4" t="str">
        <f>C336 &amp; D336 &amp; G336</f>
        <v>00001050201100000510</v>
      </c>
    </row>
    <row r="337" spans="1:12" ht="15" x14ac:dyDescent="0.2">
      <c r="A337" s="67" t="s">
        <v>68</v>
      </c>
      <c r="B337" s="68" t="s">
        <v>15</v>
      </c>
      <c r="C337" s="198" t="s">
        <v>69</v>
      </c>
      <c r="D337" s="199" t="s">
        <v>70</v>
      </c>
      <c r="E337" s="200"/>
      <c r="F337" s="200"/>
      <c r="G337" s="201"/>
      <c r="H337" s="128">
        <v>15584878.380000001</v>
      </c>
      <c r="I337" s="128">
        <v>1573314.94</v>
      </c>
      <c r="J337" s="202" t="s">
        <v>55</v>
      </c>
      <c r="K337" s="66" t="str">
        <f t="shared" si="6"/>
        <v>00001050000000000600</v>
      </c>
      <c r="L337" s="66" t="s">
        <v>71</v>
      </c>
    </row>
    <row r="338" spans="1:12" ht="15" x14ac:dyDescent="0.2">
      <c r="A338" s="67" t="s">
        <v>72</v>
      </c>
      <c r="B338" s="68" t="s">
        <v>15</v>
      </c>
      <c r="C338" s="198" t="s">
        <v>69</v>
      </c>
      <c r="D338" s="199" t="s">
        <v>73</v>
      </c>
      <c r="E338" s="200"/>
      <c r="F338" s="200"/>
      <c r="G338" s="201"/>
      <c r="H338" s="128">
        <v>15584878.380000001</v>
      </c>
      <c r="I338" s="128">
        <v>1573314.94</v>
      </c>
      <c r="J338" s="202" t="s">
        <v>55</v>
      </c>
      <c r="K338" s="66" t="str">
        <f t="shared" si="6"/>
        <v>00001050200000000600</v>
      </c>
      <c r="L338" s="66" t="s">
        <v>74</v>
      </c>
    </row>
    <row r="339" spans="1:12" ht="22.5" x14ac:dyDescent="0.2">
      <c r="A339" s="67" t="s">
        <v>75</v>
      </c>
      <c r="B339" s="68" t="s">
        <v>15</v>
      </c>
      <c r="C339" s="198" t="s">
        <v>69</v>
      </c>
      <c r="D339" s="199" t="s">
        <v>76</v>
      </c>
      <c r="E339" s="200"/>
      <c r="F339" s="200"/>
      <c r="G339" s="201"/>
      <c r="H339" s="128">
        <v>15584878.380000001</v>
      </c>
      <c r="I339" s="128">
        <v>1573314.94</v>
      </c>
      <c r="J339" s="202" t="s">
        <v>55</v>
      </c>
      <c r="K339" s="66" t="str">
        <f t="shared" si="6"/>
        <v>00001050201000000610</v>
      </c>
      <c r="L339" s="66" t="s">
        <v>77</v>
      </c>
    </row>
    <row r="340" spans="1:12" ht="22.5" x14ac:dyDescent="0.2">
      <c r="A340" s="62" t="s">
        <v>78</v>
      </c>
      <c r="B340" s="69" t="s">
        <v>15</v>
      </c>
      <c r="C340" s="203" t="s">
        <v>69</v>
      </c>
      <c r="D340" s="204" t="s">
        <v>79</v>
      </c>
      <c r="E340" s="204"/>
      <c r="F340" s="204"/>
      <c r="G340" s="205"/>
      <c r="H340" s="208">
        <v>15584878.380000001</v>
      </c>
      <c r="I340" s="208">
        <v>1573314.94</v>
      </c>
      <c r="J340" s="209" t="s">
        <v>17</v>
      </c>
      <c r="K340" s="65" t="str">
        <f t="shared" si="6"/>
        <v>00001050201100000610</v>
      </c>
      <c r="L340" s="4" t="str">
        <f>C340 &amp; D340 &amp; G340</f>
        <v>00001050201100000610</v>
      </c>
    </row>
    <row r="341" spans="1:12" x14ac:dyDescent="0.2">
      <c r="A341" s="25"/>
      <c r="B341" s="28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2" x14ac:dyDescent="0.2">
      <c r="A342" s="25"/>
      <c r="B342" s="28"/>
      <c r="C342" s="21"/>
      <c r="D342" s="21"/>
      <c r="E342" s="21"/>
      <c r="F342" s="21"/>
      <c r="G342" s="21"/>
      <c r="H342" s="21"/>
      <c r="I342" s="21"/>
      <c r="J342" s="21"/>
      <c r="K342" s="60"/>
      <c r="L342" s="60"/>
    </row>
    <row r="343" spans="1:12" ht="21.75" customHeight="1" x14ac:dyDescent="0.2">
      <c r="A343" s="23" t="s">
        <v>47</v>
      </c>
      <c r="B343" s="93" t="s">
        <v>616</v>
      </c>
      <c r="C343" s="93"/>
      <c r="D343" s="93"/>
      <c r="E343" s="28"/>
      <c r="F343" s="28"/>
      <c r="G343" s="21"/>
      <c r="H343" s="43"/>
      <c r="I343" s="21"/>
      <c r="J343" s="21"/>
      <c r="K343" s="60"/>
      <c r="L343" s="60"/>
    </row>
    <row r="344" spans="1:12" x14ac:dyDescent="0.2">
      <c r="A344" s="3" t="s">
        <v>45</v>
      </c>
      <c r="B344" s="92" t="s">
        <v>46</v>
      </c>
      <c r="C344" s="92"/>
      <c r="D344" s="92"/>
      <c r="E344" s="28"/>
      <c r="F344" s="28"/>
      <c r="G344" s="21"/>
      <c r="H344" s="21"/>
      <c r="I344" s="44"/>
      <c r="J344" s="28"/>
      <c r="K344" s="60"/>
      <c r="L344" s="60"/>
    </row>
    <row r="345" spans="1:12" x14ac:dyDescent="0.2">
      <c r="A345" s="3"/>
      <c r="B345" s="28"/>
      <c r="C345" s="21"/>
      <c r="D345" s="21"/>
      <c r="E345" s="21"/>
      <c r="F345" s="21"/>
      <c r="G345" s="21"/>
      <c r="H345" s="21"/>
      <c r="I345" s="21"/>
      <c r="J345" s="21"/>
      <c r="K345" s="60"/>
      <c r="L345" s="60"/>
    </row>
    <row r="346" spans="1:12" ht="21.75" customHeight="1" x14ac:dyDescent="0.2">
      <c r="A346" s="3" t="s">
        <v>48</v>
      </c>
      <c r="B346" s="210" t="s">
        <v>617</v>
      </c>
      <c r="C346" s="210"/>
      <c r="D346" s="210"/>
      <c r="E346" s="77"/>
      <c r="F346" s="77"/>
      <c r="G346" s="21"/>
      <c r="H346" s="21"/>
      <c r="I346" s="21"/>
      <c r="J346" s="21"/>
      <c r="K346" s="60"/>
      <c r="L346" s="60"/>
    </row>
    <row r="347" spans="1:12" x14ac:dyDescent="0.2">
      <c r="A347" s="3" t="s">
        <v>45</v>
      </c>
      <c r="B347" s="92" t="s">
        <v>46</v>
      </c>
      <c r="C347" s="92"/>
      <c r="D347" s="92"/>
      <c r="E347" s="28"/>
      <c r="F347" s="28"/>
      <c r="G347" s="21"/>
      <c r="H347" s="21"/>
      <c r="I347" s="21"/>
      <c r="J347" s="21"/>
      <c r="K347" s="60"/>
      <c r="L347" s="60"/>
    </row>
    <row r="348" spans="1:12" x14ac:dyDescent="0.2">
      <c r="A348" s="3"/>
      <c r="B348" s="28"/>
      <c r="C348" s="21"/>
      <c r="D348" s="21"/>
      <c r="E348" s="21"/>
      <c r="F348" s="21"/>
      <c r="G348" s="21"/>
      <c r="H348" s="21"/>
      <c r="I348" s="21"/>
      <c r="J348" s="21"/>
      <c r="K348" s="60"/>
      <c r="L348" s="60"/>
    </row>
    <row r="349" spans="1:12" x14ac:dyDescent="0.2">
      <c r="A349" s="3" t="s">
        <v>618</v>
      </c>
      <c r="B349" s="28"/>
      <c r="C349" s="21"/>
      <c r="D349" s="21"/>
      <c r="E349" s="21"/>
      <c r="F349" s="21"/>
      <c r="G349" s="21"/>
      <c r="H349" s="21"/>
      <c r="I349" s="21"/>
      <c r="J349" s="21"/>
      <c r="K349" s="60"/>
      <c r="L349" s="60"/>
    </row>
    <row r="350" spans="1:12" x14ac:dyDescent="0.2">
      <c r="A350" s="25"/>
      <c r="B350" s="28"/>
      <c r="C350" s="21"/>
      <c r="D350" s="21"/>
      <c r="E350" s="21"/>
      <c r="F350" s="21"/>
      <c r="G350" s="21"/>
      <c r="H350" s="21"/>
      <c r="I350" s="21"/>
      <c r="J350" s="21"/>
      <c r="K350" s="60"/>
      <c r="L350" s="60"/>
    </row>
    <row r="351" spans="1:12" hidden="1" x14ac:dyDescent="0.2">
      <c r="K351" s="60"/>
      <c r="L351" s="60"/>
    </row>
    <row r="352" spans="1:12" hidden="1" x14ac:dyDescent="0.2">
      <c r="K352" s="60"/>
      <c r="L352" s="60"/>
    </row>
    <row r="353" spans="11:12" hidden="1" x14ac:dyDescent="0.2">
      <c r="K353" s="60"/>
      <c r="L353" s="60"/>
    </row>
    <row r="354" spans="11:12" hidden="1" x14ac:dyDescent="0.2">
      <c r="K354" s="60"/>
      <c r="L354" s="60"/>
    </row>
    <row r="355" spans="11:12" hidden="1" x14ac:dyDescent="0.2">
      <c r="K355" s="60"/>
      <c r="L355" s="60"/>
    </row>
    <row r="356" spans="11:12" hidden="1" x14ac:dyDescent="0.2">
      <c r="K356" s="60"/>
      <c r="L356" s="60"/>
    </row>
  </sheetData>
  <mergeCells count="340">
    <mergeCell ref="C78:G78"/>
    <mergeCell ref="C74:G76"/>
    <mergeCell ref="D322:G322"/>
    <mergeCell ref="C317:G317"/>
    <mergeCell ref="C318:G318"/>
    <mergeCell ref="C319:G319"/>
    <mergeCell ref="C320:G320"/>
    <mergeCell ref="C77:G77"/>
    <mergeCell ref="A312:J312"/>
    <mergeCell ref="C79:G79"/>
    <mergeCell ref="H314:H316"/>
    <mergeCell ref="C314:G316"/>
    <mergeCell ref="A314:A316"/>
    <mergeCell ref="H74:H76"/>
    <mergeCell ref="B74:B76"/>
    <mergeCell ref="A72:J72"/>
    <mergeCell ref="J74:J76"/>
    <mergeCell ref="I74:I76"/>
    <mergeCell ref="C14:G14"/>
    <mergeCell ref="C16:G16"/>
    <mergeCell ref="D30:G30"/>
    <mergeCell ref="D31:G31"/>
    <mergeCell ref="D32:G32"/>
    <mergeCell ref="D33:G33"/>
    <mergeCell ref="A74:A7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314:B316"/>
    <mergeCell ref="J314:J316"/>
    <mergeCell ref="I314:I316"/>
    <mergeCell ref="C310:G310"/>
    <mergeCell ref="B347:D347"/>
    <mergeCell ref="C321:G321"/>
    <mergeCell ref="C325:G325"/>
    <mergeCell ref="C326:G326"/>
    <mergeCell ref="B343:D343"/>
    <mergeCell ref="B346:D346"/>
    <mergeCell ref="C330:G330"/>
    <mergeCell ref="C332:G332"/>
    <mergeCell ref="B344:D344"/>
    <mergeCell ref="C331:G331"/>
    <mergeCell ref="D323:G323"/>
    <mergeCell ref="D333:G333"/>
    <mergeCell ref="D337:G337"/>
    <mergeCell ref="D338:G338"/>
    <mergeCell ref="D339:G339"/>
    <mergeCell ref="D340:G340"/>
    <mergeCell ref="D335:G335"/>
    <mergeCell ref="D336:G336"/>
    <mergeCell ref="D334:G334"/>
    <mergeCell ref="D327:G327"/>
    <mergeCell ref="D328:G328"/>
    <mergeCell ref="E85:F85"/>
    <mergeCell ref="E86:F86"/>
    <mergeCell ref="E87:F87"/>
    <mergeCell ref="E88:F88"/>
    <mergeCell ref="E89:F89"/>
    <mergeCell ref="E80:F80"/>
    <mergeCell ref="E81:F81"/>
    <mergeCell ref="E82:F82"/>
    <mergeCell ref="E83:F83"/>
    <mergeCell ref="E84:F84"/>
    <mergeCell ref="E95:F95"/>
    <mergeCell ref="E96:F96"/>
    <mergeCell ref="E97:F97"/>
    <mergeCell ref="E98:F98"/>
    <mergeCell ref="E99:F99"/>
    <mergeCell ref="E90:F90"/>
    <mergeCell ref="E91:F91"/>
    <mergeCell ref="E92:F92"/>
    <mergeCell ref="E93:F93"/>
    <mergeCell ref="E94:F9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303:F303"/>
    <mergeCell ref="E304:F304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D34:G34"/>
    <mergeCell ref="D35:G35"/>
    <mergeCell ref="D36:G36"/>
    <mergeCell ref="D37:G37"/>
    <mergeCell ref="D38:G38"/>
    <mergeCell ref="E305:F305"/>
    <mergeCell ref="E306:F306"/>
    <mergeCell ref="E307:F30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00:F300"/>
    <mergeCell ref="E301:F301"/>
    <mergeCell ref="E302:F302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69:G69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</mergeCells>
  <phoneticPr fontId="0" type="noConversion"/>
  <pageMargins left="0.43" right="0.39370078740157483" top="0.31496062992125984" bottom="0.39370078740157483" header="0" footer="0"/>
  <pageSetup paperSize="9" scale="75" orientation="portrait" r:id="rId1"/>
  <headerFooter alignWithMargins="0"/>
  <rowBreaks count="2" manualBreakCount="2">
    <brk id="70" max="16383" man="1"/>
    <brk id="3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2022-03-03T06:47:40Z</cp:lastPrinted>
  <dcterms:created xsi:type="dcterms:W3CDTF">2009-02-13T09:10:05Z</dcterms:created>
  <dcterms:modified xsi:type="dcterms:W3CDTF">2022-03-03T06:47:43Z</dcterms:modified>
</cp:coreProperties>
</file>